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1 - Zátopa" sheetId="2" r:id="rId2"/>
    <sheet name="SO 01.1.1 - přeložka vodo..." sheetId="3" r:id="rId3"/>
    <sheet name="SO 01.2 - Spodní výpust" sheetId="4" r:id="rId4"/>
    <sheet name="SO 01.3 - Hráz" sheetId="5" r:id="rId5"/>
    <sheet name="SO 01.4 - Bezpečnostní př..." sheetId="6" r:id="rId6"/>
    <sheet name="SO 01.5 - náhradní výsadba" sheetId="7" r:id="rId7"/>
    <sheet name="SO 02 - Vedlejší polní ce..." sheetId="8" r:id="rId8"/>
    <sheet name="VON - von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01.1 - Zátopa'!$C$83:$K$218</definedName>
    <definedName name="_xlnm.Print_Area" localSheetId="1">'SO 01.1 - Zátopa'!$C$4:$J$39,'SO 01.1 - Zátopa'!$C$45:$J$65,'SO 01.1 - Zátopa'!$C$71:$K$218</definedName>
    <definedName name="_xlnm.Print_Titles" localSheetId="1">'SO 01.1 - Zátopa'!$83:$83</definedName>
    <definedName name="_xlnm._FilterDatabase" localSheetId="2" hidden="1">'SO 01.1.1 - přeložka vodo...'!$C$81:$K$118</definedName>
    <definedName name="_xlnm.Print_Area" localSheetId="2">'SO 01.1.1 - přeložka vodo...'!$C$4:$J$39,'SO 01.1.1 - přeložka vodo...'!$C$45:$J$63,'SO 01.1.1 - přeložka vodo...'!$C$69:$K$118</definedName>
    <definedName name="_xlnm.Print_Titles" localSheetId="2">'SO 01.1.1 - přeložka vodo...'!$81:$81</definedName>
    <definedName name="_xlnm._FilterDatabase" localSheetId="3" hidden="1">'SO 01.2 - Spodní výpust'!$C$88:$K$189</definedName>
    <definedName name="_xlnm.Print_Area" localSheetId="3">'SO 01.2 - Spodní výpust'!$C$4:$J$39,'SO 01.2 - Spodní výpust'!$C$45:$J$70,'SO 01.2 - Spodní výpust'!$C$76:$K$189</definedName>
    <definedName name="_xlnm.Print_Titles" localSheetId="3">'SO 01.2 - Spodní výpust'!$88:$88</definedName>
    <definedName name="_xlnm._FilterDatabase" localSheetId="4" hidden="1">'SO 01.3 - Hráz'!$C$82:$K$148</definedName>
    <definedName name="_xlnm.Print_Area" localSheetId="4">'SO 01.3 - Hráz'!$C$4:$J$39,'SO 01.3 - Hráz'!$C$45:$J$64,'SO 01.3 - Hráz'!$C$70:$K$148</definedName>
    <definedName name="_xlnm.Print_Titles" localSheetId="4">'SO 01.3 - Hráz'!$82:$82</definedName>
    <definedName name="_xlnm._FilterDatabase" localSheetId="5" hidden="1">'SO 01.4 - Bezpečnostní př...'!$C$83:$K$148</definedName>
    <definedName name="_xlnm.Print_Area" localSheetId="5">'SO 01.4 - Bezpečnostní př...'!$C$4:$J$39,'SO 01.4 - Bezpečnostní př...'!$C$45:$J$65,'SO 01.4 - Bezpečnostní př...'!$C$71:$K$148</definedName>
    <definedName name="_xlnm.Print_Titles" localSheetId="5">'SO 01.4 - Bezpečnostní př...'!$83:$83</definedName>
    <definedName name="_xlnm._FilterDatabase" localSheetId="6" hidden="1">'SO 01.5 - náhradní výsadba'!$C$81:$K$150</definedName>
    <definedName name="_xlnm.Print_Area" localSheetId="6">'SO 01.5 - náhradní výsadba'!$C$4:$J$39,'SO 01.5 - náhradní výsadba'!$C$45:$J$63,'SO 01.5 - náhradní výsadba'!$C$69:$K$150</definedName>
    <definedName name="_xlnm.Print_Titles" localSheetId="6">'SO 01.5 - náhradní výsadba'!$81:$81</definedName>
    <definedName name="_xlnm._FilterDatabase" localSheetId="7" hidden="1">'SO 02 - Vedlejší polní ce...'!$C$83:$K$212</definedName>
    <definedName name="_xlnm.Print_Area" localSheetId="7">'SO 02 - Vedlejší polní ce...'!$C$4:$J$39,'SO 02 - Vedlejší polní ce...'!$C$45:$J$65,'SO 02 - Vedlejší polní ce...'!$C$71:$K$212</definedName>
    <definedName name="_xlnm.Print_Titles" localSheetId="7">'SO 02 - Vedlejší polní ce...'!$83:$83</definedName>
    <definedName name="_xlnm._FilterDatabase" localSheetId="8" hidden="1">'VON - von'!$C$85:$K$148</definedName>
    <definedName name="_xlnm.Print_Area" localSheetId="8">'VON - von'!$C$4:$J$39,'VON - von'!$C$45:$J$67,'VON - von'!$C$73:$K$148</definedName>
    <definedName name="_xlnm.Print_Titles" localSheetId="8">'VON - von'!$85:$85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0"/>
  <c r="BH130"/>
  <c r="BG130"/>
  <c r="BF130"/>
  <c r="T130"/>
  <c r="T129"/>
  <c r="R130"/>
  <c r="R129"/>
  <c r="P130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T107"/>
  <c r="R108"/>
  <c r="R107"/>
  <c r="P108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8" r="J205"/>
  <c r="J37"/>
  <c r="J36"/>
  <c i="1" r="AY61"/>
  <c i="8" r="J35"/>
  <c i="1" r="AX61"/>
  <c i="8" r="BI210"/>
  <c r="BH210"/>
  <c r="BG210"/>
  <c r="BF210"/>
  <c r="T210"/>
  <c r="R210"/>
  <c r="P210"/>
  <c r="BI207"/>
  <c r="BH207"/>
  <c r="BG207"/>
  <c r="BF207"/>
  <c r="T207"/>
  <c r="R207"/>
  <c r="P207"/>
  <c r="J63"/>
  <c r="BI201"/>
  <c r="BH201"/>
  <c r="BG201"/>
  <c r="BF201"/>
  <c r="T201"/>
  <c r="R201"/>
  <c r="P201"/>
  <c r="BI197"/>
  <c r="BH197"/>
  <c r="BG197"/>
  <c r="BF197"/>
  <c r="T197"/>
  <c r="R197"/>
  <c r="P197"/>
  <c r="BI192"/>
  <c r="BH192"/>
  <c r="BG192"/>
  <c r="BF192"/>
  <c r="T192"/>
  <c r="R192"/>
  <c r="P192"/>
  <c r="BI189"/>
  <c r="BH189"/>
  <c r="BG189"/>
  <c r="BF189"/>
  <c r="T189"/>
  <c r="R189"/>
  <c r="P189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3"/>
  <c r="BH153"/>
  <c r="BG153"/>
  <c r="BF153"/>
  <c r="T153"/>
  <c r="R153"/>
  <c r="P153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74"/>
  <c i="7" r="J37"/>
  <c r="J36"/>
  <c i="1" r="AY60"/>
  <c i="7" r="J35"/>
  <c i="1" r="AX60"/>
  <c i="7" r="BI149"/>
  <c r="BH149"/>
  <c r="BG149"/>
  <c r="BF149"/>
  <c r="T149"/>
  <c r="T148"/>
  <c r="R149"/>
  <c r="R148"/>
  <c r="P149"/>
  <c r="P148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1"/>
  <c r="BH91"/>
  <c r="BG91"/>
  <c r="BF91"/>
  <c r="T91"/>
  <c r="R91"/>
  <c r="P91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48"/>
  <c i="6" r="J37"/>
  <c r="J36"/>
  <c i="1" r="AY59"/>
  <c i="6" r="J35"/>
  <c i="1" r="AX59"/>
  <c i="6" r="BI146"/>
  <c r="BH146"/>
  <c r="BG146"/>
  <c r="BF146"/>
  <c r="T146"/>
  <c r="T145"/>
  <c r="R146"/>
  <c r="R145"/>
  <c r="P146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9"/>
  <c r="BH109"/>
  <c r="BG109"/>
  <c r="BF109"/>
  <c r="T109"/>
  <c r="R109"/>
  <c r="P109"/>
  <c r="BI102"/>
  <c r="BH102"/>
  <c r="BG102"/>
  <c r="BF102"/>
  <c r="T102"/>
  <c r="R102"/>
  <c r="P102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48"/>
  <c i="5" r="J37"/>
  <c r="J36"/>
  <c i="1" r="AY58"/>
  <c i="5" r="J35"/>
  <c i="1" r="AX58"/>
  <c i="5" r="BI146"/>
  <c r="BH146"/>
  <c r="BG146"/>
  <c r="BF146"/>
  <c r="T146"/>
  <c r="T145"/>
  <c r="R146"/>
  <c r="R145"/>
  <c r="P146"/>
  <c r="P145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4"/>
  <c r="BH104"/>
  <c r="BG104"/>
  <c r="BF104"/>
  <c r="T104"/>
  <c r="R104"/>
  <c r="P104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4" r="J37"/>
  <c r="J36"/>
  <c i="1" r="AY57"/>
  <c i="4" r="J35"/>
  <c i="1" r="AX57"/>
  <c i="4" r="BI188"/>
  <c r="BH188"/>
  <c r="BG188"/>
  <c r="BF188"/>
  <c r="T188"/>
  <c r="T187"/>
  <c r="R188"/>
  <c r="R187"/>
  <c r="P188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4"/>
  <c r="BH154"/>
  <c r="BG154"/>
  <c r="BF154"/>
  <c r="T154"/>
  <c r="T153"/>
  <c r="R154"/>
  <c r="R153"/>
  <c r="P154"/>
  <c r="P153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0"/>
  <c r="BH130"/>
  <c r="BG130"/>
  <c r="BF130"/>
  <c r="T130"/>
  <c r="T129"/>
  <c r="R130"/>
  <c r="R129"/>
  <c r="P130"/>
  <c r="P129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T91"/>
  <c r="R100"/>
  <c r="R91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3" r="J37"/>
  <c r="J36"/>
  <c i="1" r="AY56"/>
  <c i="3" r="J35"/>
  <c i="1" r="AX56"/>
  <c i="3" r="BI116"/>
  <c r="BH116"/>
  <c r="BG116"/>
  <c r="BF116"/>
  <c r="T116"/>
  <c r="T115"/>
  <c r="R116"/>
  <c r="R115"/>
  <c r="P116"/>
  <c r="P115"/>
  <c r="BI106"/>
  <c r="BH106"/>
  <c r="BG106"/>
  <c r="BF106"/>
  <c r="T106"/>
  <c r="R106"/>
  <c r="P106"/>
  <c r="BI98"/>
  <c r="BH98"/>
  <c r="BG98"/>
  <c r="BF98"/>
  <c r="T98"/>
  <c r="R98"/>
  <c r="P98"/>
  <c r="BI96"/>
  <c r="BH96"/>
  <c r="BG96"/>
  <c r="BF96"/>
  <c r="T96"/>
  <c r="R96"/>
  <c r="P96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2" r="J37"/>
  <c r="J36"/>
  <c i="1" r="AY55"/>
  <c i="2" r="J35"/>
  <c i="1" r="AX55"/>
  <c i="2" r="BI216"/>
  <c r="BH216"/>
  <c r="BG216"/>
  <c r="BF216"/>
  <c r="T216"/>
  <c r="T215"/>
  <c r="R216"/>
  <c r="R215"/>
  <c r="P216"/>
  <c r="P215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2"/>
  <c r="BH192"/>
  <c r="BG192"/>
  <c r="BF192"/>
  <c r="T192"/>
  <c r="R192"/>
  <c r="P192"/>
  <c r="BI189"/>
  <c r="BH189"/>
  <c r="BG189"/>
  <c r="BF189"/>
  <c r="T189"/>
  <c r="R189"/>
  <c r="P189"/>
  <c r="BI185"/>
  <c r="BH185"/>
  <c r="BG185"/>
  <c r="BF185"/>
  <c r="T185"/>
  <c r="R185"/>
  <c r="P185"/>
  <c r="BI174"/>
  <c r="BH174"/>
  <c r="BG174"/>
  <c r="BF174"/>
  <c r="T174"/>
  <c r="R174"/>
  <c r="P174"/>
  <c r="BI168"/>
  <c r="BH168"/>
  <c r="BG168"/>
  <c r="BF168"/>
  <c r="T168"/>
  <c r="R168"/>
  <c r="P168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J122"/>
  <c i="4" r="BK169"/>
  <c i="8" r="J101"/>
  <c r="BK105"/>
  <c i="4" r="BK147"/>
  <c i="8" r="BK210"/>
  <c i="3" r="BK85"/>
  <c i="5" r="J86"/>
  <c i="8" r="J93"/>
  <c i="2" r="BK206"/>
  <c i="1" r="AS54"/>
  <c i="4" r="J188"/>
  <c r="J92"/>
  <c i="7" r="J96"/>
  <c i="8" r="BK180"/>
  <c i="4" r="J145"/>
  <c i="8" r="BK136"/>
  <c r="J109"/>
  <c i="2" r="J201"/>
  <c i="7" r="J149"/>
  <c i="4" r="J149"/>
  <c i="9" r="BK95"/>
  <c i="4" r="J140"/>
  <c i="2" r="J95"/>
  <c i="5" r="BK111"/>
  <c i="8" r="BK87"/>
  <c i="4" r="BK136"/>
  <c i="6" r="J128"/>
  <c i="2" r="J161"/>
  <c i="4" r="J154"/>
  <c i="6" r="J109"/>
  <c i="8" r="BK142"/>
  <c i="6" r="J102"/>
  <c i="2" r="J113"/>
  <c i="4" r="J171"/>
  <c i="6" r="J118"/>
  <c i="2" r="J185"/>
  <c i="4" r="BK145"/>
  <c i="8" r="BK109"/>
  <c i="5" r="BK120"/>
  <c i="8" r="J197"/>
  <c i="2" r="BK149"/>
  <c i="9" r="BK123"/>
  <c i="2" r="BK99"/>
  <c i="9" r="J116"/>
  <c i="8" r="J210"/>
  <c i="2" r="J216"/>
  <c i="4" r="J183"/>
  <c i="6" r="BK91"/>
  <c i="7" r="J114"/>
  <c i="8" r="J142"/>
  <c r="J171"/>
  <c i="2" r="J192"/>
  <c i="3" r="J85"/>
  <c i="4" r="BK130"/>
  <c i="6" r="J137"/>
  <c i="7" r="BK122"/>
  <c i="8" r="J184"/>
  <c r="J125"/>
  <c i="2" r="BK161"/>
  <c i="7" r="BK142"/>
  <c i="8" r="BK101"/>
  <c i="2" r="BK129"/>
  <c i="4" r="J169"/>
  <c i="6" r="J95"/>
  <c i="2" r="BK201"/>
  <c i="3" r="BK96"/>
  <c i="5" r="J128"/>
  <c i="6" r="BK118"/>
  <c i="8" r="BK171"/>
  <c r="BK159"/>
  <c r="BK128"/>
  <c i="2" r="J211"/>
  <c i="3" r="J98"/>
  <c i="6" r="J87"/>
  <c i="8" r="J192"/>
  <c i="4" r="J138"/>
  <c i="7" r="J87"/>
  <c i="3" r="J93"/>
  <c i="8" r="J128"/>
  <c i="6" r="BK102"/>
  <c i="9" r="J108"/>
  <c i="5" r="J104"/>
  <c i="9" r="BK120"/>
  <c i="4" r="J165"/>
  <c i="8" r="BK90"/>
  <c i="2" r="J119"/>
  <c i="5" r="BK124"/>
  <c i="8" r="J96"/>
  <c r="J153"/>
  <c i="2" r="J196"/>
  <c i="4" r="J124"/>
  <c i="2" r="BK111"/>
  <c i="4" r="BK92"/>
  <c i="7" r="BK85"/>
  <c i="2" r="BK122"/>
  <c i="5" r="BK116"/>
  <c i="8" r="J163"/>
  <c i="4" r="J130"/>
  <c i="7" r="J138"/>
  <c i="9" r="BK101"/>
  <c i="2" r="J87"/>
  <c i="3" r="BK89"/>
  <c i="8" r="J105"/>
  <c i="5" r="J116"/>
  <c i="2" r="J155"/>
  <c i="4" r="BK159"/>
  <c i="8" r="J136"/>
  <c i="2" r="BK116"/>
  <c i="5" r="BK104"/>
  <c i="7" r="BK130"/>
  <c i="9" r="J113"/>
  <c i="2" r="J143"/>
  <c i="5" r="BK99"/>
  <c i="8" r="BK121"/>
  <c i="2" r="J129"/>
  <c i="9" r="J120"/>
  <c i="4" r="BK165"/>
  <c i="2" r="BK211"/>
  <c i="4" r="J116"/>
  <c i="7" r="BK149"/>
  <c i="8" r="J176"/>
  <c i="4" r="BK149"/>
  <c i="2" r="J111"/>
  <c i="7" r="J110"/>
  <c r="BK138"/>
  <c i="3" r="J116"/>
  <c i="8" r="BK153"/>
  <c i="9" r="J146"/>
  <c i="4" r="J96"/>
  <c i="7" r="J144"/>
  <c i="9" r="BK116"/>
  <c i="2" r="BK174"/>
  <c i="5" r="BK146"/>
  <c i="7" r="BK107"/>
  <c i="8" r="J132"/>
  <c i="9" r="J92"/>
  <c i="2" r="BK132"/>
  <c i="4" r="J136"/>
  <c i="6" r="J123"/>
  <c i="7" r="BK110"/>
  <c i="8" r="BK139"/>
  <c i="9" r="BK108"/>
  <c i="4" r="J162"/>
  <c i="9" r="J139"/>
  <c i="2" r="J136"/>
  <c i="6" r="BK113"/>
  <c i="8" r="BK176"/>
  <c i="4" r="BK124"/>
  <c i="5" r="J137"/>
  <c i="6" r="BK109"/>
  <c i="3" r="J89"/>
  <c i="6" r="BK123"/>
  <c i="8" r="J207"/>
  <c i="2" r="J146"/>
  <c i="5" r="J95"/>
  <c i="2" r="BK216"/>
  <c i="4" r="J120"/>
  <c r="J179"/>
  <c i="6" r="J141"/>
  <c i="2" r="BK185"/>
  <c i="4" r="BK120"/>
  <c i="5" r="J141"/>
  <c i="7" r="BK114"/>
  <c i="9" r="J135"/>
  <c i="8" r="BK145"/>
  <c i="2" r="BK143"/>
  <c r="BK136"/>
  <c i="4" r="J175"/>
  <c i="7" r="J85"/>
  <c i="8" r="BK167"/>
  <c i="4" r="BK138"/>
  <c i="5" r="BK137"/>
  <c i="6" r="J91"/>
  <c i="7" r="BK136"/>
  <c i="8" r="BK189"/>
  <c i="9" r="J142"/>
  <c i="2" r="BK208"/>
  <c i="3" r="BK93"/>
  <c i="6" r="BK137"/>
  <c i="8" r="J90"/>
  <c i="9" r="BK113"/>
  <c i="4" r="BK179"/>
  <c i="7" r="J100"/>
  <c i="9" r="BK139"/>
  <c i="2" r="BK95"/>
  <c i="4" r="BK116"/>
  <c i="7" r="BK87"/>
  <c i="2" r="J91"/>
  <c i="4" r="BK109"/>
  <c i="9" r="BK104"/>
  <c i="2" r="J125"/>
  <c i="5" r="J133"/>
  <c i="2" r="BK107"/>
  <c i="7" r="BK104"/>
  <c i="9" r="J126"/>
  <c i="2" r="J206"/>
  <c r="BK189"/>
  <c i="5" r="BK141"/>
  <c i="7" r="BK100"/>
  <c i="2" r="J168"/>
  <c i="4" r="BK171"/>
  <c i="5" r="J146"/>
  <c i="7" r="J134"/>
  <c i="8" r="J159"/>
  <c i="9" r="J104"/>
  <c i="2" r="BK103"/>
  <c i="4" r="BK183"/>
  <c i="5" r="J91"/>
  <c i="7" r="BK134"/>
  <c i="9" r="BK126"/>
  <c i="4" r="BK188"/>
  <c i="6" r="BK128"/>
  <c i="8" r="J112"/>
  <c r="J117"/>
  <c i="4" r="BK96"/>
  <c i="8" r="J87"/>
  <c r="BK125"/>
  <c i="2" r="J107"/>
  <c i="7" r="J130"/>
  <c i="9" r="BK92"/>
  <c i="7" r="J91"/>
  <c i="2" r="BK196"/>
  <c r="BK119"/>
  <c i="5" r="J120"/>
  <c i="8" r="BK112"/>
  <c i="4" r="BK106"/>
  <c i="7" r="BK116"/>
  <c i="4" r="BK162"/>
  <c i="9" r="J89"/>
  <c i="6" r="J133"/>
  <c i="4" r="J147"/>
  <c i="8" r="J139"/>
  <c i="3" r="J106"/>
  <c i="7" r="J116"/>
  <c i="5" r="BK91"/>
  <c i="8" r="J98"/>
  <c i="4" r="J106"/>
  <c i="2" r="J99"/>
  <c r="J116"/>
  <c i="8" r="BK98"/>
  <c i="2" r="BK87"/>
  <c i="6" r="BK146"/>
  <c i="4" r="J159"/>
  <c i="7" r="J107"/>
  <c i="2" r="J132"/>
  <c i="4" r="J109"/>
  <c i="7" r="J126"/>
  <c i="9" r="BK135"/>
  <c r="BK98"/>
  <c i="4" r="BK140"/>
  <c i="7" r="J122"/>
  <c i="3" r="BK98"/>
  <c i="5" r="J124"/>
  <c i="7" r="J118"/>
  <c i="9" r="J95"/>
  <c i="4" r="BK175"/>
  <c i="7" r="BK91"/>
  <c i="5" r="J99"/>
  <c i="8" r="J201"/>
  <c i="7" r="J112"/>
  <c i="2" r="J189"/>
  <c i="7" r="BK118"/>
  <c i="8" r="BK132"/>
  <c i="2" r="BK91"/>
  <c i="6" r="BK87"/>
  <c i="8" r="BK192"/>
  <c i="2" r="J140"/>
  <c r="J208"/>
  <c i="5" r="BK133"/>
  <c i="6" r="BK133"/>
  <c i="8" r="J180"/>
  <c i="2" r="BK155"/>
  <c r="BK168"/>
  <c i="5" r="BK95"/>
  <c i="7" r="J104"/>
  <c i="8" r="J145"/>
  <c r="BK197"/>
  <c i="3" r="BK106"/>
  <c i="8" r="BK201"/>
  <c i="2" r="BK125"/>
  <c i="3" r="J96"/>
  <c i="5" r="BK128"/>
  <c i="8" r="BK184"/>
  <c i="2" r="F34"/>
  <c i="9" r="BK142"/>
  <c i="2" r="BK113"/>
  <c i="6" r="J113"/>
  <c i="8" r="BK96"/>
  <c i="4" r="BK111"/>
  <c i="8" r="J189"/>
  <c i="2" r="BK146"/>
  <c r="J174"/>
  <c i="6" r="BK95"/>
  <c i="8" r="J121"/>
  <c i="9" r="BK89"/>
  <c i="2" r="BK192"/>
  <c i="5" r="BK86"/>
  <c i="8" r="BK117"/>
  <c i="9" r="J98"/>
  <c i="5" r="J111"/>
  <c i="6" r="J146"/>
  <c i="8" r="BK163"/>
  <c i="9" r="J101"/>
  <c i="6" r="BK141"/>
  <c i="9" r="BK146"/>
  <c i="2" r="J149"/>
  <c i="7" r="BK126"/>
  <c i="8" r="J167"/>
  <c i="4" r="BK100"/>
  <c i="7" r="BK112"/>
  <c i="9" r="BK130"/>
  <c i="2" r="J103"/>
  <c i="7" r="BK96"/>
  <c i="9" r="J123"/>
  <c i="4" r="BK154"/>
  <c i="7" r="BK144"/>
  <c i="9" r="J130"/>
  <c i="2" r="BK140"/>
  <c i="7" r="J136"/>
  <c i="8" r="BK207"/>
  <c i="3" r="BK116"/>
  <c i="8" r="BK93"/>
  <c i="4" r="J111"/>
  <c i="7" r="J142"/>
  <c i="4" r="J100"/>
  <c i="8" l="1" r="R86"/>
  <c i="4" r="P91"/>
  <c i="2" r="T205"/>
  <c i="4" r="P105"/>
  <c r="T144"/>
  <c i="5" r="P132"/>
  <c i="4" r="R105"/>
  <c r="P158"/>
  <c r="P157"/>
  <c i="5" r="R85"/>
  <c i="6" r="T117"/>
  <c i="5" r="T132"/>
  <c i="6" r="BK86"/>
  <c r="J86"/>
  <c r="J61"/>
  <c r="P132"/>
  <c i="8" r="BK175"/>
  <c r="J175"/>
  <c r="J62"/>
  <c r="T206"/>
  <c i="2" r="P86"/>
  <c r="R205"/>
  <c i="7" r="R84"/>
  <c r="R83"/>
  <c r="R82"/>
  <c i="8" r="P175"/>
  <c i="2" r="BK195"/>
  <c r="J195"/>
  <c r="J62"/>
  <c i="4" r="T158"/>
  <c r="T157"/>
  <c i="5" r="R132"/>
  <c i="6" r="BK117"/>
  <c r="J117"/>
  <c r="J62"/>
  <c i="9" r="P112"/>
  <c i="2" r="BK86"/>
  <c r="J86"/>
  <c r="J61"/>
  <c r="BK205"/>
  <c r="J205"/>
  <c r="J63"/>
  <c i="4" r="BK158"/>
  <c r="J158"/>
  <c r="J68"/>
  <c i="6" r="P86"/>
  <c i="9" r="R119"/>
  <c i="2" r="R86"/>
  <c r="R85"/>
  <c r="R84"/>
  <c i="4" r="R135"/>
  <c i="5" r="T85"/>
  <c r="T84"/>
  <c r="T83"/>
  <c i="6" r="P117"/>
  <c i="7" r="BK84"/>
  <c r="J84"/>
  <c r="J61"/>
  <c i="8" r="T86"/>
  <c i="9" r="R88"/>
  <c r="T119"/>
  <c i="8" r="P206"/>
  <c i="9" r="P119"/>
  <c i="2" r="R195"/>
  <c i="3" r="BK84"/>
  <c i="4" r="BK105"/>
  <c r="J105"/>
  <c r="J62"/>
  <c r="BK135"/>
  <c r="J135"/>
  <c r="J64"/>
  <c i="5" r="BK85"/>
  <c i="6" r="R132"/>
  <c i="7" r="P84"/>
  <c r="P83"/>
  <c r="P82"/>
  <c i="1" r="AU60"/>
  <c i="8" r="BK86"/>
  <c r="BK85"/>
  <c r="BK84"/>
  <c r="J84"/>
  <c r="J59"/>
  <c r="BK206"/>
  <c r="J206"/>
  <c r="J64"/>
  <c i="9" r="R112"/>
  <c r="T88"/>
  <c r="T112"/>
  <c i="2" r="P195"/>
  <c i="3" r="R84"/>
  <c r="R83"/>
  <c r="R82"/>
  <c i="4" r="R158"/>
  <c r="R157"/>
  <c i="6" r="T86"/>
  <c i="8" r="P86"/>
  <c r="P85"/>
  <c r="P84"/>
  <c i="1" r="AU61"/>
  <c i="8" r="R206"/>
  <c i="9" r="BK134"/>
  <c r="J134"/>
  <c r="J66"/>
  <c i="2" r="T195"/>
  <c i="3" r="P84"/>
  <c r="P83"/>
  <c r="P82"/>
  <c i="1" r="AU56"/>
  <c i="4" r="T105"/>
  <c r="P135"/>
  <c r="P144"/>
  <c i="5" r="BK132"/>
  <c r="J132"/>
  <c r="J62"/>
  <c i="6" r="BK132"/>
  <c r="J132"/>
  <c r="J63"/>
  <c i="8" r="T175"/>
  <c i="9" r="BK88"/>
  <c r="J88"/>
  <c r="J61"/>
  <c r="BK112"/>
  <c r="J112"/>
  <c r="J63"/>
  <c i="4" r="T135"/>
  <c i="9" r="BK119"/>
  <c r="J119"/>
  <c r="J64"/>
  <c i="6" r="R117"/>
  <c i="7" r="T84"/>
  <c r="T83"/>
  <c r="T82"/>
  <c i="9" r="P134"/>
  <c i="2" r="P205"/>
  <c i="3" r="T84"/>
  <c r="T83"/>
  <c r="T82"/>
  <c i="4" r="BK144"/>
  <c r="J144"/>
  <c r="J65"/>
  <c i="5" r="P85"/>
  <c r="P84"/>
  <c r="P83"/>
  <c i="1" r="AU58"/>
  <c i="6" r="R86"/>
  <c r="R85"/>
  <c r="R84"/>
  <c r="T132"/>
  <c i="9" r="P88"/>
  <c r="P87"/>
  <c r="P86"/>
  <c i="1" r="AU62"/>
  <c i="9" r="R134"/>
  <c i="2" r="T86"/>
  <c r="T85"/>
  <c r="T84"/>
  <c i="4" r="R144"/>
  <c i="8" r="R175"/>
  <c r="R85"/>
  <c r="R84"/>
  <c i="9" r="T134"/>
  <c i="3" r="BK115"/>
  <c r="J115"/>
  <c r="J62"/>
  <c i="2" r="BK215"/>
  <c r="J215"/>
  <c r="J64"/>
  <c i="4" r="BK91"/>
  <c r="J91"/>
  <c r="J61"/>
  <c i="6" r="BK145"/>
  <c r="J145"/>
  <c r="J64"/>
  <c i="9" r="BK107"/>
  <c r="J107"/>
  <c r="J62"/>
  <c i="4" r="BK153"/>
  <c r="J153"/>
  <c r="J66"/>
  <c i="7" r="BK148"/>
  <c r="J148"/>
  <c r="J62"/>
  <c i="4" r="BK187"/>
  <c r="J187"/>
  <c r="J69"/>
  <c i="9" r="BK129"/>
  <c r="J129"/>
  <c r="J65"/>
  <c i="5" r="BK145"/>
  <c r="J145"/>
  <c r="J63"/>
  <c i="4" r="BK129"/>
  <c r="J129"/>
  <c r="J63"/>
  <c i="8" r="J86"/>
  <c r="J61"/>
  <c i="9" r="BE89"/>
  <c r="BE116"/>
  <c r="BE123"/>
  <c r="BE92"/>
  <c r="BE98"/>
  <c r="BE126"/>
  <c r="J52"/>
  <c r="BE113"/>
  <c r="BE130"/>
  <c r="BE146"/>
  <c r="F83"/>
  <c r="BE95"/>
  <c r="BE139"/>
  <c r="BE142"/>
  <c r="E48"/>
  <c r="BE101"/>
  <c r="BE104"/>
  <c r="BE120"/>
  <c r="BE135"/>
  <c r="BE108"/>
  <c i="8" r="F81"/>
  <c r="BE112"/>
  <c r="BE121"/>
  <c r="BE132"/>
  <c r="BE139"/>
  <c r="J52"/>
  <c r="BE125"/>
  <c r="BE159"/>
  <c r="BE87"/>
  <c r="BE201"/>
  <c r="BE167"/>
  <c r="BE176"/>
  <c r="BE192"/>
  <c r="BE197"/>
  <c r="BE210"/>
  <c r="BE136"/>
  <c r="BE145"/>
  <c r="BE171"/>
  <c r="BE90"/>
  <c r="BE189"/>
  <c r="BE163"/>
  <c r="BE184"/>
  <c r="BE142"/>
  <c r="BE117"/>
  <c r="BE98"/>
  <c r="BE101"/>
  <c i="7" r="BK83"/>
  <c r="J83"/>
  <c r="J60"/>
  <c i="8" r="E48"/>
  <c r="BE96"/>
  <c r="BE105"/>
  <c r="BE109"/>
  <c r="BE207"/>
  <c r="BE93"/>
  <c r="BE128"/>
  <c r="BE153"/>
  <c r="BE180"/>
  <c i="6" r="BK85"/>
  <c r="J85"/>
  <c r="J60"/>
  <c i="7" r="E72"/>
  <c r="BE96"/>
  <c r="BE116"/>
  <c r="BE134"/>
  <c r="BE110"/>
  <c r="BE136"/>
  <c r="BE149"/>
  <c r="F79"/>
  <c r="BE85"/>
  <c r="BE118"/>
  <c r="BE144"/>
  <c r="BE138"/>
  <c r="J76"/>
  <c r="BE107"/>
  <c r="BE142"/>
  <c r="BE91"/>
  <c r="BE114"/>
  <c r="BE130"/>
  <c r="BE87"/>
  <c r="BE104"/>
  <c r="BE122"/>
  <c r="BE100"/>
  <c r="BE126"/>
  <c r="BE112"/>
  <c i="5" r="J85"/>
  <c r="J61"/>
  <c i="6" r="BE91"/>
  <c r="BE102"/>
  <c r="BE109"/>
  <c r="J78"/>
  <c r="BE95"/>
  <c r="BE137"/>
  <c r="BE113"/>
  <c r="BE87"/>
  <c r="BE118"/>
  <c r="BE128"/>
  <c r="E74"/>
  <c r="F55"/>
  <c r="BE123"/>
  <c r="BE133"/>
  <c r="BE141"/>
  <c r="BE146"/>
  <c i="5" r="BE95"/>
  <c r="BE99"/>
  <c r="E73"/>
  <c r="F55"/>
  <c r="BE124"/>
  <c r="BE146"/>
  <c r="J52"/>
  <c r="BE86"/>
  <c r="BE91"/>
  <c r="BE116"/>
  <c i="4" r="BK157"/>
  <c r="J157"/>
  <c r="J67"/>
  <c i="5" r="BE133"/>
  <c i="4" r="BK90"/>
  <c r="J90"/>
  <c r="J60"/>
  <c i="5" r="BE128"/>
  <c r="BE120"/>
  <c r="BE111"/>
  <c r="BE137"/>
  <c r="BE104"/>
  <c r="BE141"/>
  <c i="4" r="BE109"/>
  <c r="J52"/>
  <c r="BE111"/>
  <c r="BE136"/>
  <c r="BE149"/>
  <c r="BE159"/>
  <c r="BE175"/>
  <c i="3" r="J84"/>
  <c r="J61"/>
  <c i="4" r="BE188"/>
  <c r="F55"/>
  <c r="BE130"/>
  <c r="BE145"/>
  <c r="BE162"/>
  <c r="BE165"/>
  <c r="BE171"/>
  <c r="BE183"/>
  <c r="BE92"/>
  <c r="BE96"/>
  <c r="E48"/>
  <c r="BE106"/>
  <c r="BE154"/>
  <c r="BE169"/>
  <c r="BE179"/>
  <c r="BE100"/>
  <c r="BE116"/>
  <c r="BE120"/>
  <c r="BE124"/>
  <c r="BE140"/>
  <c r="BE147"/>
  <c r="BE138"/>
  <c i="3" r="BE98"/>
  <c i="2" r="BK85"/>
  <c r="J85"/>
  <c r="J60"/>
  <c i="3" r="BE116"/>
  <c r="BE89"/>
  <c r="BE96"/>
  <c r="E72"/>
  <c r="J76"/>
  <c r="F55"/>
  <c r="BE93"/>
  <c r="BE106"/>
  <c r="BE85"/>
  <c i="2" r="BE113"/>
  <c r="J78"/>
  <c r="E74"/>
  <c r="BE119"/>
  <c r="BE174"/>
  <c r="BE189"/>
  <c r="BE211"/>
  <c r="F81"/>
  <c r="BE129"/>
  <c r="BE95"/>
  <c r="BE116"/>
  <c r="BE155"/>
  <c r="BE87"/>
  <c r="BE91"/>
  <c r="BE136"/>
  <c r="BE99"/>
  <c r="BE103"/>
  <c r="BE107"/>
  <c r="BE122"/>
  <c r="BE132"/>
  <c r="BE149"/>
  <c r="BE216"/>
  <c r="BE196"/>
  <c r="BE208"/>
  <c r="BE125"/>
  <c r="BE168"/>
  <c r="BE140"/>
  <c r="BE143"/>
  <c r="BE192"/>
  <c r="BE201"/>
  <c r="BE206"/>
  <c r="BE111"/>
  <c r="BE161"/>
  <c r="BE185"/>
  <c r="BE146"/>
  <c i="1" r="BA55"/>
  <c i="3" r="F34"/>
  <c i="1" r="BA56"/>
  <c i="9" r="F35"/>
  <c i="1" r="BB62"/>
  <c i="6" r="F37"/>
  <c i="1" r="BD59"/>
  <c i="3" r="F35"/>
  <c i="1" r="BB56"/>
  <c i="6" r="F35"/>
  <c i="1" r="BB59"/>
  <c i="7" r="F36"/>
  <c i="1" r="BC60"/>
  <c i="8" r="F35"/>
  <c i="1" r="BB61"/>
  <c i="2" r="F37"/>
  <c i="1" r="BD55"/>
  <c i="9" r="F34"/>
  <c i="1" r="BA62"/>
  <c i="7" r="F34"/>
  <c i="1" r="BA60"/>
  <c i="6" r="F36"/>
  <c i="1" r="BC59"/>
  <c i="5" r="F34"/>
  <c i="1" r="BA58"/>
  <c i="8" r="J34"/>
  <c i="1" r="AW61"/>
  <c i="9" r="F36"/>
  <c i="1" r="BC62"/>
  <c i="7" r="J34"/>
  <c i="1" r="AW60"/>
  <c i="7" r="F37"/>
  <c i="1" r="BD60"/>
  <c i="9" r="F37"/>
  <c i="1" r="BD62"/>
  <c i="7" r="F35"/>
  <c i="1" r="BB60"/>
  <c i="8" r="F34"/>
  <c i="1" r="BA61"/>
  <c i="5" r="F35"/>
  <c i="1" r="BB58"/>
  <c i="3" r="F37"/>
  <c i="1" r="BD56"/>
  <c i="4" r="F36"/>
  <c i="1" r="BC57"/>
  <c i="9" r="J34"/>
  <c i="1" r="AW62"/>
  <c i="4" r="F37"/>
  <c i="1" r="BD57"/>
  <c i="5" r="F36"/>
  <c i="1" r="BC58"/>
  <c i="4" r="F34"/>
  <c i="1" r="BA57"/>
  <c i="3" r="F36"/>
  <c i="1" r="BC56"/>
  <c i="2" r="F35"/>
  <c i="1" r="BB55"/>
  <c i="6" r="F34"/>
  <c i="1" r="BA59"/>
  <c i="8" r="F36"/>
  <c i="1" r="BC61"/>
  <c i="5" r="J34"/>
  <c i="1" r="AW58"/>
  <c i="6" r="J34"/>
  <c i="1" r="AW59"/>
  <c i="2" r="F36"/>
  <c i="1" r="BC55"/>
  <c i="3" r="J34"/>
  <c i="1" r="AW56"/>
  <c i="8" r="J30"/>
  <c i="2" r="J34"/>
  <c i="1" r="AW55"/>
  <c i="5" r="F37"/>
  <c i="1" r="BD58"/>
  <c i="4" r="F35"/>
  <c i="1" r="BB57"/>
  <c i="8" r="F37"/>
  <c i="1" r="BD61"/>
  <c i="4" r="J34"/>
  <c i="1" r="AW57"/>
  <c i="8" l="1" r="J85"/>
  <c r="J60"/>
  <c i="4" r="T90"/>
  <c r="T89"/>
  <c i="9" r="T87"/>
  <c r="T86"/>
  <c i="5" r="BK84"/>
  <c r="BK83"/>
  <c r="J83"/>
  <c i="9" r="R87"/>
  <c r="R86"/>
  <c i="6" r="T85"/>
  <c r="T84"/>
  <c i="3" r="BK83"/>
  <c r="BK82"/>
  <c r="J82"/>
  <c r="J59"/>
  <c i="5" r="R84"/>
  <c r="R83"/>
  <c i="4" r="R90"/>
  <c r="R89"/>
  <c i="6" r="P85"/>
  <c r="P84"/>
  <c i="1" r="AU59"/>
  <c i="8" r="T85"/>
  <c r="T84"/>
  <c i="4" r="P90"/>
  <c r="P89"/>
  <c i="1" r="AU57"/>
  <c i="2" r="P85"/>
  <c r="P84"/>
  <c i="1" r="AU55"/>
  <c r="AG61"/>
  <c i="9" r="BK87"/>
  <c r="BK86"/>
  <c r="J86"/>
  <c r="J59"/>
  <c i="7" r="BK82"/>
  <c r="J82"/>
  <c r="J59"/>
  <c i="6" r="BK84"/>
  <c r="J84"/>
  <c i="4" r="BK89"/>
  <c r="J89"/>
  <c r="J59"/>
  <c i="2" r="BK84"/>
  <c r="J84"/>
  <c r="J59"/>
  <c i="5" r="J30"/>
  <c i="1" r="AG58"/>
  <c i="9" r="F33"/>
  <c i="1" r="AZ62"/>
  <c r="BD54"/>
  <c r="W33"/>
  <c r="BB54"/>
  <c r="W31"/>
  <c i="9" r="J33"/>
  <c i="1" r="AV62"/>
  <c r="AT62"/>
  <c i="6" r="J30"/>
  <c i="1" r="AG59"/>
  <c i="7" r="J33"/>
  <c i="1" r="AV60"/>
  <c r="AT60"/>
  <c i="2" r="F33"/>
  <c i="1" r="AZ55"/>
  <c i="3" r="F33"/>
  <c i="1" r="AZ56"/>
  <c r="BA54"/>
  <c r="W30"/>
  <c i="4" r="F33"/>
  <c i="1" r="AZ57"/>
  <c i="7" r="F33"/>
  <c i="1" r="AZ60"/>
  <c i="8" r="F33"/>
  <c i="1" r="AZ61"/>
  <c i="6" r="F33"/>
  <c i="1" r="AZ59"/>
  <c i="3" r="J33"/>
  <c i="1" r="AV56"/>
  <c r="AT56"/>
  <c i="5" r="J33"/>
  <c i="1" r="AV58"/>
  <c r="AT58"/>
  <c r="AN58"/>
  <c i="4" r="J33"/>
  <c i="1" r="AV57"/>
  <c r="AT57"/>
  <c i="5" r="F33"/>
  <c i="1" r="AZ58"/>
  <c i="2" r="J33"/>
  <c i="1" r="AV55"/>
  <c r="AT55"/>
  <c r="BC54"/>
  <c r="AY54"/>
  <c i="8" r="J33"/>
  <c i="1" r="AV61"/>
  <c r="AT61"/>
  <c r="AN61"/>
  <c i="6" r="J33"/>
  <c i="1" r="AV59"/>
  <c r="AT59"/>
  <c i="5" l="1" r="J59"/>
  <c r="J84"/>
  <c r="J60"/>
  <c i="9" r="J87"/>
  <c r="J60"/>
  <c i="3" r="J83"/>
  <c r="J60"/>
  <c i="8" r="J39"/>
  <c i="1" r="AN59"/>
  <c i="6" r="J59"/>
  <c r="J39"/>
  <c i="5" r="J39"/>
  <c i="1" r="AU54"/>
  <c i="9" r="J30"/>
  <c i="1" r="AG62"/>
  <c i="2" r="J30"/>
  <c i="1" r="AG55"/>
  <c r="AW54"/>
  <c r="AK30"/>
  <c i="7" r="J30"/>
  <c i="1" r="AG60"/>
  <c r="AN60"/>
  <c i="4" r="J30"/>
  <c i="1" r="AG57"/>
  <c r="AN57"/>
  <c r="AZ54"/>
  <c r="AV54"/>
  <c r="AK29"/>
  <c r="AX54"/>
  <c r="W32"/>
  <c i="3" r="J30"/>
  <c i="1" r="AG56"/>
  <c i="3" l="1" r="J39"/>
  <c i="9" r="J39"/>
  <c i="7" r="J39"/>
  <c i="4" r="J39"/>
  <c i="2" r="J39"/>
  <c i="1" r="AN55"/>
  <c r="AN62"/>
  <c r="AN56"/>
  <c r="AT54"/>
  <c r="W29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<sst xmlns="http://schemas.openxmlformats.org/spreadsheetml/2006/main">
  <si>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</si>
  <si>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</si>
  <si>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</si>
  <si>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</si>
  <si>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</si>
  <si>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{a5f97435-4f34-46da-9579-7c3e15d04bb0}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</si>
  <si>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</si>
  <si>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</si>
  <si>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</si>
  <si>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</si>
  <si>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</si>
  <si>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</si>
  <si>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</si>
  <si>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</si>
  <si>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20230114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</si>
  <si>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</si>
  <si>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</si>
  <si>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Malá vodní nádrž MVN1 a Vedlejší polní cesta VC4</t>
  </si>
  <si>
    <t>KSO:</t>
  </si>
  <si>
    <t/>
  </si>
  <si>
    <t>CC-CZ:</t>
  </si>
  <si>
    <t>Místo:</t>
  </si>
  <si>
    <t>Poustka</t>
  </si>
  <si>
    <t>Datum:</t>
  </si>
  <si>
    <t>14. 1. 2023</t>
  </si>
  <si>
    <t>Zadavatel:</t>
  </si>
  <si>
    <t>IČ:</t>
  </si>
  <si>
    <t>Státní pozemkový úřad</t>
  </si>
  <si>
    <t>DIČ:</t>
  </si>
  <si>
    <t>Uchazeč:</t>
  </si>
  <si>
    <t>Vyplň údaj</t>
  </si>
  <si>
    <t>Projektant:</t>
  </si>
  <si>
    <t>Ing. Tomáš Pecival, Ph.D.</t>
  </si>
  <si>
    <t>True</t>
  </si>
  <si>
    <t>Zpracovatel:</t>
  </si>
  <si>
    <t>87951142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</si>
  <si>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</si>
  <si>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</si>
  <si>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</si>
  <si>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</si>
  <si>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</si>
  <si>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</si>
  <si>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</si>
  <si>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</si>
  <si>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</si>
  <si>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</si>
  <si>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</si>
  <si>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</si>
  <si>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</si>
  <si>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</si>
  <si>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</si>
  <si>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</si>
  <si>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</si>
  <si>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</si>
  <si>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</si>
  <si>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</si>
  <si>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</si>
  <si>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</si>
  <si>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</si>
  <si>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</si>
  <si>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</si>
  <si>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</si>
  <si>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</si>
  <si>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</si>
  <si>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</si>
  <si>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</si>
  <si>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</si>
  <si>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</si>
  <si>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</si>
  <si>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</si>
  <si>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</si>
  <si>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</si>
  <si>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</si>
  <si>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</si>
  <si>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</si>
  <si>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</si>
  <si>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</si>
  <si>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</si>
  <si>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Zátopa</t>
  </si>
  <si>
    <t>STA</t>
  </si>
  <si>
    <t>1</t>
  </si>
  <si>
    <t>{08337114-890c-4b7f-8ee9-5f080adde38c}</t>
  </si>
  <si>
    <t>2</t>
  </si>
  <si>
    <t>SO 01.1.1</t>
  </si>
  <si>
    <t>přeložka vodovodu</t>
  </si>
  <si>
    <t>{43439b67-9405-42f2-adf0-89a6a601881d}</t>
  </si>
  <si>
    <t>SO 01.2</t>
  </si>
  <si>
    <t>Spodní výpust</t>
  </si>
  <si>
    <t>{f865ab0e-9098-4bbc-8516-908c04bc081a}</t>
  </si>
  <si>
    <t>SO 01.3</t>
  </si>
  <si>
    <t>Hráz</t>
  </si>
  <si>
    <t>{10594412-6635-412d-ba34-51fbff4e8e0f}</t>
  </si>
  <si>
    <t>SO 01.4</t>
  </si>
  <si>
    <t>Bezpečnostní přeliv</t>
  </si>
  <si>
    <t>{fff0635b-a347-473f-b5f2-02e5ff623b58}</t>
  </si>
  <si>
    <t>SO 01.5</t>
  </si>
  <si>
    <t>náhradní výsadba</t>
  </si>
  <si>
    <t>{9f8e0f7a-10ef-47d8-8f3b-ec3b4b374973}</t>
  </si>
  <si>
    <t>SO 02</t>
  </si>
  <si>
    <t>Vedlejší polní cesta VC4</t>
  </si>
  <si>
    <t>{26aa9c86-883a-4089-a438-187e655cd04f}</t>
  </si>
  <si>
    <t>VON</t>
  </si>
  <si>
    <t>von</t>
  </si>
  <si>
    <t>{c09e903e-bd39-4e98-aeda-7646ddf33a2d}</t>
  </si>
  <si>
    <t>KRYCÍ LIST SOUPISU PRACÍ</t>
  </si>
  <si>
    <t>Objekt:</t>
  </si>
  <si>
    <t>SO 01.1 - Zátopa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</si>
  <si>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</si>
  <si>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</si>
  <si>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</si>
  <si>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</si>
  <si>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</si>
  <si>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</si>
  <si>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</si>
  <si>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</si>
  <si>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</si>
  <si>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</si>
  <si>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</si>
  <si>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</si>
  <si>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</si>
  <si>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</si>
  <si>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</si>
  <si>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</si>
  <si>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</si>
  <si>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</si>
  <si>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</si>
  <si>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</si>
  <si>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</si>
  <si>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</si>
  <si>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</si>
  <si>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</si>
  <si>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</si>
  <si>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</si>
  <si>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</si>
  <si>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</si>
  <si>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z celkové plochy přes 500 m2 strojně</t>
  </si>
  <si>
    <t>m2</t>
  </si>
  <si>
    <t>CS ÚRS 2023 01</t>
  </si>
  <si>
    <t>4</t>
  </si>
  <si>
    <t>-1121470457</t>
  </si>
  <si>
    <t>PP</t>
  </si>
  <si>
    <t>Odstranění travin a rákosu strojně travin, při celkové ploše přes 500 m2</t>
  </si>
  <si>
    <t>Online PSC</t>
  </si>
  <si>
    <t>https://podminky.urs.cz/item/CS_URS_2023_01/111151103</t>
  </si>
  <si>
    <t>P</t>
  </si>
  <si>
    <t>Poznámka k položce:_x000d_
včetně likvidace</t>
  </si>
  <si>
    <t>111151r</t>
  </si>
  <si>
    <t>Odstranění rákosu strojně</t>
  </si>
  <si>
    <t>-1594981471</t>
  </si>
  <si>
    <t>Odstranění travin a rákosu strojně rákosu pro jakoukoliv plochu</t>
  </si>
  <si>
    <t>https://podminky.urs.cz/item/CS_URS_2023_01/111151r</t>
  </si>
  <si>
    <t>Poznámka k položce:_x000d_
včetně likvidace a dopravy</t>
  </si>
  <si>
    <t>3</t>
  </si>
  <si>
    <t>111211201</t>
  </si>
  <si>
    <t>Odstranění křovin a stromů průměru kmene do 100 mm i s kořeny sklonu terénu přes 1:5 ručně</t>
  </si>
  <si>
    <t>2117656079</t>
  </si>
  <si>
    <t>Odstranění křovin a stromů s odstraněním kořenů ručně průměru kmene do 100 mm jakékoliv plochy v rovině nebo ve svahu o sklonu přes 1:5</t>
  </si>
  <si>
    <t>https://podminky.urs.cz/item/CS_URS_2023_01/111211201</t>
  </si>
  <si>
    <t>Poznámka k položce:_x000d_
včetně likvidace (štěpkování, broukoviště)</t>
  </si>
  <si>
    <t>112101101</t>
  </si>
  <si>
    <t>Odstranění stromů listnatých průměru kmene přes 100 do 300 mm</t>
  </si>
  <si>
    <t>kus</t>
  </si>
  <si>
    <t>-958121492</t>
  </si>
  <si>
    <t>Odstranění stromů s odřezáním kmene a s odvětvením listnatých, průměru kmene přes 100 do 300 mm</t>
  </si>
  <si>
    <t>https://podminky.urs.cz/item/CS_URS_2023_01/112101101</t>
  </si>
  <si>
    <t>Poznámka k položce:_x000d_
všechny dřeviny rozřezat na 1 m a uložit dřevo do 5km včetně jeho složení + větve uložit na jedno místo a se štěpkovat</t>
  </si>
  <si>
    <t>5</t>
  </si>
  <si>
    <t>112101102</t>
  </si>
  <si>
    <t>Odstranění stromů listnatých průměru kmene přes 300 do 500 mm</t>
  </si>
  <si>
    <t>-601208303</t>
  </si>
  <si>
    <t>Odstranění stromů s odřezáním kmene a s odvětvením listnatých, průměru kmene přes 300 do 500 mm</t>
  </si>
  <si>
    <t>https://podminky.urs.cz/item/CS_URS_2023_01/112101102</t>
  </si>
  <si>
    <t>6</t>
  </si>
  <si>
    <t>112101103</t>
  </si>
  <si>
    <t>Odstranění stromů listnatých průměru kmene přes 500 do 700 mm</t>
  </si>
  <si>
    <t>-804852218</t>
  </si>
  <si>
    <t>Odstranění stromů s odřezáním kmene a s odvětvením listnatých, průměru kmene přes 500 do 700 mm</t>
  </si>
  <si>
    <t>https://podminky.urs.cz/item/CS_URS_2023_01/112101103</t>
  </si>
  <si>
    <t>7</t>
  </si>
  <si>
    <t>11215512r</t>
  </si>
  <si>
    <t>štěpkování</t>
  </si>
  <si>
    <t>komplet</t>
  </si>
  <si>
    <t>-890638097</t>
  </si>
  <si>
    <t>Štěpkování větví a křovin</t>
  </si>
  <si>
    <t>8</t>
  </si>
  <si>
    <t>112251101</t>
  </si>
  <si>
    <t>Odstranění pařezů průměru přes 100 do 300 mm</t>
  </si>
  <si>
    <t>1279334060</t>
  </si>
  <si>
    <t>Odstranění pařezů strojně s jejich vykopáním nebo vytrháním průměru přes 100 do 300 mm</t>
  </si>
  <si>
    <t>https://podminky.urs.cz/item/CS_URS_2023_01/112251101</t>
  </si>
  <si>
    <t>9</t>
  </si>
  <si>
    <t>112251102</t>
  </si>
  <si>
    <t>Odstranění pařezů průměru přes 300 do 500 mm</t>
  </si>
  <si>
    <t>1346398138</t>
  </si>
  <si>
    <t>Odstranění pařezů strojně s jejich vykopáním nebo vytrháním průměru přes 300 do 500 mm</t>
  </si>
  <si>
    <t>https://podminky.urs.cz/item/CS_URS_2023_01/112251102</t>
  </si>
  <si>
    <t>10</t>
  </si>
  <si>
    <t>112251103</t>
  </si>
  <si>
    <t>Odstranění pařezů průměru přes 500 do 700 mm</t>
  </si>
  <si>
    <t>504359937</t>
  </si>
  <si>
    <t>Odstranění pařezů strojně s jejich vykopáním nebo vytrháním průměru přes 500 do 700 mm</t>
  </si>
  <si>
    <t>https://podminky.urs.cz/item/CS_URS_2023_01/112251103</t>
  </si>
  <si>
    <t>11</t>
  </si>
  <si>
    <t>121151123</t>
  </si>
  <si>
    <t>Sejmutí ornice plochy přes 500 m2 tl vrstvy do 200 mm strojně</t>
  </si>
  <si>
    <t>-166116065</t>
  </si>
  <si>
    <t>Sejmutí ornice strojně při souvislé ploše přes 500 m2, tl. vrstvy do 200 mm</t>
  </si>
  <si>
    <t>https://podminky.urs.cz/item/CS_URS_2023_01/121151123</t>
  </si>
  <si>
    <t>12</t>
  </si>
  <si>
    <t>122251106</t>
  </si>
  <si>
    <t>Odkopávky a prokopávky nezapažené v hornině třídy těžitelnosti I skupiny 3 objem do 5000 m3 strojně</t>
  </si>
  <si>
    <t>m3</t>
  </si>
  <si>
    <t>190999818</t>
  </si>
  <si>
    <t>Odkopávky a prokopávky nezapažené strojně v hornině třídy těžitelnosti I skupiny 3 přes 1 000 do 5 000 m3</t>
  </si>
  <si>
    <t>https://podminky.urs.cz/item/CS_URS_2023_01/122251106</t>
  </si>
  <si>
    <t>VV</t>
  </si>
  <si>
    <t>2300*(0,6+0,3)/2</t>
  </si>
  <si>
    <t>13</t>
  </si>
  <si>
    <t>162201401</t>
  </si>
  <si>
    <t>Vodorovné přemístění větví stromů listnatých do 1 km D kmene přes 100 do 300 mm</t>
  </si>
  <si>
    <t>-727424346</t>
  </si>
  <si>
    <t>Vodorovné přemístění větví, kmenů nebo pařezů s naložením, složením a dopravou do 1000 m větví stromů listnatých, průměru kmene přes 100 do 300 mm</t>
  </si>
  <si>
    <t>https://podminky.urs.cz/item/CS_URS_2023_01/162201401</t>
  </si>
  <si>
    <t>14</t>
  </si>
  <si>
    <t>162201402</t>
  </si>
  <si>
    <t>Vodorovné přemístění větví stromů listnatých do 1 km D kmene přes 300 do 500 mm</t>
  </si>
  <si>
    <t>1188135443</t>
  </si>
  <si>
    <t>Vodorovné přemístění větví, kmenů nebo pařezů s naložením, složením a dopravou do 1000 m větví stromů listnatých, průměru kmene přes 300 do 500 mm</t>
  </si>
  <si>
    <t>https://podminky.urs.cz/item/CS_URS_2023_01/162201402</t>
  </si>
  <si>
    <t>Poznámka k položce:_x000d_
přemístění pařezů a kmenů</t>
  </si>
  <si>
    <t>162201403</t>
  </si>
  <si>
    <t>Vodorovné přemístění větví stromů listnatých do 1 km D kmene přes 500 do 700 mm</t>
  </si>
  <si>
    <t>205189476</t>
  </si>
  <si>
    <t>Vodorovné přemístění větví, kmenů nebo pařezů s naložením, složením a dopravou do 1000 m větví stromů listnatých, průměru kmene přes 500 do 700 mm</t>
  </si>
  <si>
    <t>https://podminky.urs.cz/item/CS_URS_2023_01/162201403</t>
  </si>
  <si>
    <t>16</t>
  </si>
  <si>
    <t>162201411</t>
  </si>
  <si>
    <t>Vodorovné přemístění kmenů stromů listnatých do 1 km D kmene přes 100 do 300 mm</t>
  </si>
  <si>
    <t>-2084790012</t>
  </si>
  <si>
    <t>Vodorovné přemístění větví, kmenů nebo pařezů s naložením, složením a dopravou do 1000 m kmenů stromů listnatých, průměru přes 100 do 300 mm</t>
  </si>
  <si>
    <t>https://podminky.urs.cz/item/CS_URS_2023_01/162201411</t>
  </si>
  <si>
    <t>17</t>
  </si>
  <si>
    <t>162201412</t>
  </si>
  <si>
    <t>Vodorovné přemístění kmenů stromů listnatých do 1 km D kmene přes 300 do 500 mm</t>
  </si>
  <si>
    <t>-1137073162</t>
  </si>
  <si>
    <t>Vodorovné přemístění větví, kmenů nebo pařezů s naložením, složením a dopravou do 1000 m kmenů stromů listnatých, průměru přes 300 do 500 mm</t>
  </si>
  <si>
    <t>https://podminky.urs.cz/item/CS_URS_2023_01/162201412</t>
  </si>
  <si>
    <t>18</t>
  </si>
  <si>
    <t>162201413</t>
  </si>
  <si>
    <t>Vodorovné přemístění kmenů stromů listnatých do 1 km D kmene přes 500 do 700 mm</t>
  </si>
  <si>
    <t>1623328589</t>
  </si>
  <si>
    <t>Vodorovné přemístění větví, kmenů nebo pařezů s naložením, složením a dopravou do 1000 m kmenů stromů listnatých, průměru přes 500 do 700 mm</t>
  </si>
  <si>
    <t>https://podminky.urs.cz/item/CS_URS_2023_01/162201413</t>
  </si>
  <si>
    <t>19</t>
  </si>
  <si>
    <t>162251102</t>
  </si>
  <si>
    <t>Vodorovné přemístění přes 20 do 50 m výkopku/sypaniny z horniny třídy těžitelnosti I skupiny 1 až 3</t>
  </si>
  <si>
    <t>-1038538354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</si>
  <si>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</si>
  <si>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https://podminky.urs.cz/item/CS_URS_2023_01/162251102</t>
  </si>
  <si>
    <t>skrývka nevhodné zeminy</t>
  </si>
  <si>
    <t>Součet</t>
  </si>
  <si>
    <t>20</t>
  </si>
  <si>
    <t>167151111</t>
  </si>
  <si>
    <t>Nakládání výkopku z hornin třídy těžitelnosti I skupiny 1 až 3 přes 100 m3</t>
  </si>
  <si>
    <t>-558791099</t>
  </si>
  <si>
    <t>Nakládání, skládání a překládání neulehlého výkopku nebo sypaniny strojně nakládání, množství přes 100 m3, z hornin třídy těžitelnosti I, skupiny 1 až 3</t>
  </si>
  <si>
    <t>https://podminky.urs.cz/item/CS_URS_2023_01/167151111</t>
  </si>
  <si>
    <t>171151103</t>
  </si>
  <si>
    <t>Uložení sypaniny z hornin soudržných do násypů zhutněných strojně</t>
  </si>
  <si>
    <t>1630338534</t>
  </si>
  <si>
    <t>Uložení sypanin do násypů strojně s rozprostřením sypaniny ve vrstvách a s hrubým urovnáním zhutněných z hornin soudržných jakékoliv třídy těžitelnosti</t>
  </si>
  <si>
    <t>https://podminky.urs.cz/item/CS_URS_2023_01/171151103</t>
  </si>
  <si>
    <t>Poznámka k položce:_x000d_
uložení do zemníku včetně úpravy terénu</t>
  </si>
  <si>
    <t>22</t>
  </si>
  <si>
    <t>171251201</t>
  </si>
  <si>
    <t>Uložení sypaniny na skládky nebo meziskládky</t>
  </si>
  <si>
    <t>-1074097430</t>
  </si>
  <si>
    <t>Uložení sypaniny na skládky nebo meziskládky bez hutnění s upravením uložené sypaniny do předepsaného tvaru</t>
  </si>
  <si>
    <t>https://podminky.urs.cz/item/CS_URS_2023_01/171251201</t>
  </si>
  <si>
    <t>23</t>
  </si>
  <si>
    <t>174151101</t>
  </si>
  <si>
    <t>Zásyp jam, šachet rýh nebo kolem objektů sypaninou se zhutněním</t>
  </si>
  <si>
    <t>-1259912723</t>
  </si>
  <si>
    <t>Zásyp sypaninou z jakékoliv horniny strojně s uložením výkopku ve vrstvách se zhutněním jam, šachet, rýh nebo kolem objektů v těchto vykopávkách</t>
  </si>
  <si>
    <t>https://podminky.urs.cz/item/CS_URS_2023_01/174151101</t>
  </si>
  <si>
    <t>Poznámka k položce:_x000d_
obsyp drenážního potrubí a náhonu na malou vodní nádrž</t>
  </si>
  <si>
    <t>odstranění potrubí</t>
  </si>
  <si>
    <t>(40+32+20)*0,8*1,5</t>
  </si>
  <si>
    <t>rýha pro nové potrubí</t>
  </si>
  <si>
    <t>100*0,8*1,5</t>
  </si>
  <si>
    <t>zásyp jámy po odstraněném objektu</t>
  </si>
  <si>
    <t>5*5*2,5</t>
  </si>
  <si>
    <t>24</t>
  </si>
  <si>
    <t>M</t>
  </si>
  <si>
    <t>58337308</t>
  </si>
  <si>
    <t>štěrkopísek frakce 0/2</t>
  </si>
  <si>
    <t>t</t>
  </si>
  <si>
    <t>1594821254</t>
  </si>
  <si>
    <t>Poznámka k položce:_x000d_
obsyp potrubí přeložky</t>
  </si>
  <si>
    <t>1,8*(100*0,8*0,3)</t>
  </si>
  <si>
    <t>25</t>
  </si>
  <si>
    <t>181951112</t>
  </si>
  <si>
    <t>Úprava pláně v hornině třídy těžitelnosti I skupiny 1 až 3 se zhutněním strojně</t>
  </si>
  <si>
    <t>-113326820</t>
  </si>
  <si>
    <t>Úprava pláně vyrovnáním výškových rozdílů strojně v hornině třídy těžitelnosti I, skupiny 1 až 3 se zhutněním</t>
  </si>
  <si>
    <t>https://podminky.urs.cz/item/CS_URS_2023_01/181951112</t>
  </si>
  <si>
    <t>26</t>
  </si>
  <si>
    <t>182151111</t>
  </si>
  <si>
    <t>Svahování v zářezech v hornině třídy těžitelnosti I skupiny 1 až 3 strojně</t>
  </si>
  <si>
    <t>-1438503451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</si>
  <si>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</si>
  <si>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https://podminky.urs.cz/item/CS_URS_2023_01/182151111</t>
  </si>
  <si>
    <t>Ostatní konstrukce a práce, bourání</t>
  </si>
  <si>
    <t>27</t>
  </si>
  <si>
    <t>981011314</t>
  </si>
  <si>
    <t>Demolice budov zděných na MVC podíl konstrukcí přes 20 do 25 % postupným rozebíráním</t>
  </si>
  <si>
    <t>-744791445</t>
  </si>
  <si>
    <t>Demolice budov postupným rozebíráním z cihel, kamene, smíšeného nebo hrázděného zdiva, tvárnic na maltu vápennou nebo vápenocementovou s podílem konstrukcí přes 20 do 25 %</t>
  </si>
  <si>
    <t>https://podminky.urs.cz/item/CS_URS_2023_01/981011314</t>
  </si>
  <si>
    <t>Poznámka k položce:_x000d_
včetně ostatních konstrukcí, např. střechy, základů</t>
  </si>
  <si>
    <t>4*8*0,5*4</t>
  </si>
  <si>
    <t>28</t>
  </si>
  <si>
    <t>981513111</t>
  </si>
  <si>
    <t>Demolice konstrukcí objektů zděných na MVC těžkou mechanizací</t>
  </si>
  <si>
    <t>-244622025</t>
  </si>
  <si>
    <t>Demolice konstrukcí objektů těžkými mechanizačními prostředky zdiva na maltu vápennou nebo vápenocementovou z cihel, tvárnic, kamene, zdiva smíšeného nebo hrázděného</t>
  </si>
  <si>
    <t>https://podminky.urs.cz/item/CS_URS_2023_01/981513111</t>
  </si>
  <si>
    <t>997</t>
  </si>
  <si>
    <t>Přesun sutě</t>
  </si>
  <si>
    <t>29</t>
  </si>
  <si>
    <t>997221r</t>
  </si>
  <si>
    <t>Poplatek za uložení stavebního odpadu na recyklační skládce (skládkovné), dle platné legislativy</t>
  </si>
  <si>
    <t>164181564</t>
  </si>
  <si>
    <t>30</t>
  </si>
  <si>
    <t>997321511</t>
  </si>
  <si>
    <t>Vodorovná doprava suti a vybouraných hmot po suchu do 1 km</t>
  </si>
  <si>
    <t>1764886151</t>
  </si>
  <si>
    <t>Vodorovná doprava suti a vybouraných hmot bez naložení, s vyložením a hrubým urovnáním po suchu, na vzdálenost do 1 km</t>
  </si>
  <si>
    <t>https://podminky.urs.cz/item/CS_URS_2023_01/997321511</t>
  </si>
  <si>
    <t>31</t>
  </si>
  <si>
    <t>997321519</t>
  </si>
  <si>
    <t>Příplatek ZKD 1 km vodorovné dopravy suti a vybouraných hmot po suchu</t>
  </si>
  <si>
    <t>-128012844</t>
  </si>
  <si>
    <t>Vodorovná doprava suti a vybouraných hmot bez naložení, s vyložením a hrubým urovnáním po suchu, na vzdálenost Příplatek k cenám za každý další i započatý 1 km přes 1 km</t>
  </si>
  <si>
    <t>https://podminky.urs.cz/item/CS_URS_2023_01/997321519</t>
  </si>
  <si>
    <t>144,32*19 'Přepočtené koeficientem množství</t>
  </si>
  <si>
    <t>998</t>
  </si>
  <si>
    <t>Přesun hmot</t>
  </si>
  <si>
    <t>32</t>
  </si>
  <si>
    <t>998321011</t>
  </si>
  <si>
    <t>Přesun hmot pro hráze přehradní zemní a kamenité</t>
  </si>
  <si>
    <t>-454753637</t>
  </si>
  <si>
    <t>Přesun hmot pro objekty hráze přehradní zemní a kamenité dopravní vzdálenost do 500 m</t>
  </si>
  <si>
    <t>https://podminky.urs.cz/item/CS_URS_2023_01/998321011</t>
  </si>
  <si>
    <t>SO 01.1.1 - přeložka vodovodu</t>
  </si>
  <si>
    <t>1152011r</t>
  </si>
  <si>
    <t>Demontáž potrubí do DN 150</t>
  </si>
  <si>
    <t>m</t>
  </si>
  <si>
    <t>248630495</t>
  </si>
  <si>
    <t>Poznámka k položce:_x000d_
včetně likvidace odpadu</t>
  </si>
  <si>
    <t>40+32+20</t>
  </si>
  <si>
    <t>115201r</t>
  </si>
  <si>
    <t>Montáž potrubí do DN 150</t>
  </si>
  <si>
    <t>1261415075</t>
  </si>
  <si>
    <t>Poznámka k položce:_x000d_
přeložka vodovodu, včetně materiálu a spojovacích prvků</t>
  </si>
  <si>
    <t>100</t>
  </si>
  <si>
    <t>119003131</t>
  </si>
  <si>
    <t>Výstražná páska pro zabezpečení výkopu zřízení</t>
  </si>
  <si>
    <t>2128304291</t>
  </si>
  <si>
    <t>Pomocné konstrukce při zabezpečení výkopu svislé výstražná páska zřízení</t>
  </si>
  <si>
    <t>https://podminky.urs.cz/item/CS_URS_2023_01/119003131</t>
  </si>
  <si>
    <t>JTA.0013703.URS</t>
  </si>
  <si>
    <t>EXTRUNET - výstražná fólie z polyethylenu šíře 33cm s potiskem</t>
  </si>
  <si>
    <t>-1528124438</t>
  </si>
  <si>
    <t>132251253</t>
  </si>
  <si>
    <t>Hloubení rýh nezapažených š do 2000 mm v hornině třídy těžitelnosti I skupiny 3 objem do 100 m3 strojně</t>
  </si>
  <si>
    <t>2075617792</t>
  </si>
  <si>
    <t>Hloubení nezapažených rýh šířky přes 800 do 2 000 mm strojně s urovnáním dna do předepsaného profilu a spádu v hornině třídy těžitelnosti I skupiny 3 přes 50 do 100 m3</t>
  </si>
  <si>
    <t>https://podminky.urs.cz/item/CS_URS_2023_01/132251253</t>
  </si>
  <si>
    <t>-591802</t>
  </si>
  <si>
    <t>-1078819346</t>
  </si>
  <si>
    <t>SO 01.2 - Spodní výpust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</si>
  <si>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</si>
  <si>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</si>
  <si>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</si>
  <si>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práce-bourání</t>
  </si>
  <si>
    <t>PSV - Práce a dodávky PSV</t>
  </si>
  <si>
    <t xml:space="preserve">    767 - Konstrukce zámečnické</t>
  </si>
  <si>
    <t xml:space="preserve">    35-M - Montáž čerpadel, kompr.a vodoh.zař.</t>
  </si>
  <si>
    <t>122251101</t>
  </si>
  <si>
    <t>Odkopávky a prokopávky nezapažené v hornině třídy těžitelnosti I skupiny 3 objem do 20 m3 strojně</t>
  </si>
  <si>
    <t>-1735348934</t>
  </si>
  <si>
    <t>Odkopávky a prokopávky nezapažené strojně v hornině třídy těžitelnosti I skupiny 3 do 20 m3</t>
  </si>
  <si>
    <t>https://podminky.urs.cz/item/CS_URS_2023_01/122251101</t>
  </si>
  <si>
    <t>18*3*1+1,4*1,4*0,5</t>
  </si>
  <si>
    <t>-766689596</t>
  </si>
  <si>
    <t>804175056</t>
  </si>
  <si>
    <t>Svislé a kompletní konstrukce</t>
  </si>
  <si>
    <t>320101112</t>
  </si>
  <si>
    <t>Osazení betonových a železobetonových prefabrikátů hmotnosti přes 1000 do 5000 kg</t>
  </si>
  <si>
    <t>-1433621052</t>
  </si>
  <si>
    <t>Osazení betonových a železobetonových prefabrikátů hmotnosti jednotlivě přes 1 000 do 5 000 kg</t>
  </si>
  <si>
    <t>https://podminky.urs.cz/item/CS_URS_2023_01/320101112</t>
  </si>
  <si>
    <t>R01</t>
  </si>
  <si>
    <t>prefabrikovaný požerák typu 50</t>
  </si>
  <si>
    <t>545578948</t>
  </si>
  <si>
    <t>prefabrikovaný požerák typu 50, s dvojicí drážek, oporou pro lávku, uzamykatelným poklopem a odpadním potrubím DN 300</t>
  </si>
  <si>
    <t>321311116</t>
  </si>
  <si>
    <t>Konstrukce vodních staveb z betonu prostého mrazuvzdorného tř. C 30/37</t>
  </si>
  <si>
    <t>-283925848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</si>
  <si>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</si>
  <si>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https://podminky.urs.cz/item/CS_URS_2023_01/321311116</t>
  </si>
  <si>
    <t>Poznámka k položce:_x000d_
specifikace XC4, XF3-S1</t>
  </si>
  <si>
    <t>1,4*1,4*0,8+2*1,75*0,4+1*0,5*1,5</t>
  </si>
  <si>
    <t>321351010</t>
  </si>
  <si>
    <t>Bednění konstrukcí vodních staveb rovinné - zřízení</t>
  </si>
  <si>
    <t>931822955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</si>
  <si>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</si>
  <si>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https://podminky.urs.cz/item/CS_URS_2023_01/321351010</t>
  </si>
  <si>
    <t>2*2*1,75+1,75*0,4*2+2*0,5*1,75+1,5*1*2+18*1*2</t>
  </si>
  <si>
    <t>321352010</t>
  </si>
  <si>
    <t>Bednění konstrukcí vodních staveb rovinné - odstranění</t>
  </si>
  <si>
    <t>519731128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</si>
  <si>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</si>
  <si>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https://podminky.urs.cz/item/CS_URS_2023_01/321352010</t>
  </si>
  <si>
    <t>321368211</t>
  </si>
  <si>
    <t>Výztuž železobetonových konstrukcí vodních staveb ze svařovaných sítí</t>
  </si>
  <si>
    <t>770410071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</si>
  <si>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</si>
  <si>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https://podminky.urs.cz/item/CS_URS_2023_01/321368211</t>
  </si>
  <si>
    <t>Poznámka k položce:_x000d_
z důvodu náročnějšího tvaru konstrukce je počítáno 20% na průstřih sítí</t>
  </si>
  <si>
    <t>(2*1,3*1,3+2*2*1,75+18*4)*8/1000</t>
  </si>
  <si>
    <t>Vodorovné konstrukce</t>
  </si>
  <si>
    <t>463211153</t>
  </si>
  <si>
    <t>Rovnanina objemu přes 3 m3 z lomového kamene tříděného hmotnosti přes 200 do 500 kg s urovnáním líce</t>
  </si>
  <si>
    <t>-330134082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</si>
  <si>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</si>
  <si>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https://podminky.urs.cz/item/CS_URS_2023_01/463211153</t>
  </si>
  <si>
    <t>Poznámka k položce:_x000d_
nátoková křídla</t>
  </si>
  <si>
    <t>2*5*2/2</t>
  </si>
  <si>
    <t>Trubní vedení</t>
  </si>
  <si>
    <t>871370r</t>
  </si>
  <si>
    <t xml:space="preserve">Montáž kanalizačního potrubí hladkého plnostěnného SN 10  PP DN 500</t>
  </si>
  <si>
    <t>-621275578</t>
  </si>
  <si>
    <t>Montáž kanalizačního potrubí hladkého plnostěnného SN 10 PP DN 500</t>
  </si>
  <si>
    <t>28617048</t>
  </si>
  <si>
    <t>trubka kanalizační PP korugovaná DN 500x6000mm SN10</t>
  </si>
  <si>
    <t>1169774966</t>
  </si>
  <si>
    <t>919535561</t>
  </si>
  <si>
    <t>Obetonování trubního propustku betonem se zvýšenými nároky na prostředí tř. C 30/37</t>
  </si>
  <si>
    <t>-83155688</t>
  </si>
  <si>
    <t>Obetonování trubního propustku betonem prostým se zvýšenými nároky na prostředí tř. C 30/37</t>
  </si>
  <si>
    <t>https://podminky.urs.cz/item/CS_URS_2023_01/919535561</t>
  </si>
  <si>
    <t>18*(1*1-0,5*0,5*3,14/4)</t>
  </si>
  <si>
    <t>Ostatní konstrukce a práce-bourání</t>
  </si>
  <si>
    <t>35000000r</t>
  </si>
  <si>
    <t>dodávka a montáž nivelačního bodu, včetně zaměření</t>
  </si>
  <si>
    <t>-1642655743</t>
  </si>
  <si>
    <t>35000001r</t>
  </si>
  <si>
    <t>dodávka a montáž vodočetné latě, včetně zaměření</t>
  </si>
  <si>
    <t>985823541</t>
  </si>
  <si>
    <t>934956123</t>
  </si>
  <si>
    <t>Hradítka z dubového dřeva tl 40 mm</t>
  </si>
  <si>
    <t>828150594</t>
  </si>
  <si>
    <t>Přepadová a ochranná zařízení nádrží dřevěná hradítka (dluže požeráku) š.150 mm, bez nátěru, s potřebným kováním z dubového dřeva, tl. 40 mm</t>
  </si>
  <si>
    <t>https://podminky.urs.cz/item/CS_URS_2023_01/934956123</t>
  </si>
  <si>
    <t>2*0,5*2,75</t>
  </si>
  <si>
    <t>-769414122</t>
  </si>
  <si>
    <t>PSV</t>
  </si>
  <si>
    <t>Práce a dodávky PSV</t>
  </si>
  <si>
    <t>767</t>
  </si>
  <si>
    <t>Konstrukce zámečnické</t>
  </si>
  <si>
    <t>429172111</t>
  </si>
  <si>
    <t>Výroba ocelových prvků pro opravu mostů šroubovaných nebo svařovaných do 100 kg</t>
  </si>
  <si>
    <t>kg</t>
  </si>
  <si>
    <t>CS ÚRS 2018 02</t>
  </si>
  <si>
    <t>289340284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</si>
  <si>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</si>
  <si>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Poznámka k položce:_x000d_
ocelová lávka, včetně povrchové úpravy zinkováním</t>
  </si>
  <si>
    <t>R6</t>
  </si>
  <si>
    <t>Montáž lávek - pochůzné konstrukce (rám a rošty)</t>
  </si>
  <si>
    <t>1441629806</t>
  </si>
  <si>
    <t>Poznámka k položce:_x000d_
včetně spojovacích a kotvících materiálů</t>
  </si>
  <si>
    <t>13010506</t>
  </si>
  <si>
    <t>úhelník ocelový nerovnostranný jakost S235JR (11 375) 50x30x4mm</t>
  </si>
  <si>
    <t>805425601</t>
  </si>
  <si>
    <t>Poznámka k položce:_x000d_
Hmotnost: 2,51 kg/m</t>
  </si>
  <si>
    <t>2,51*2*5/1000</t>
  </si>
  <si>
    <t>R7</t>
  </si>
  <si>
    <t>rošt podlahový lisovaný kompozitový velikost 40/2 mm 700 x 1000 mm</t>
  </si>
  <si>
    <t>-555213659</t>
  </si>
  <si>
    <t>rošt podlahový lisovaný žárově zinkovaný velikost 40/2 mm 1000 x 1000 mm</t>
  </si>
  <si>
    <t>13010824</t>
  </si>
  <si>
    <t>ocel profilová jakost S235JR (11 375) průřez U (UPN) 180</t>
  </si>
  <si>
    <t>-1013383671</t>
  </si>
  <si>
    <t>Poznámka k položce:_x000d_
Hmotnost: 22,00 kg/m</t>
  </si>
  <si>
    <t>22*2*5/1000</t>
  </si>
  <si>
    <t>13010740</t>
  </si>
  <si>
    <t>ocel profilová jakost S235JR (11 375) průřez IPE 80</t>
  </si>
  <si>
    <t>-1777989207</t>
  </si>
  <si>
    <t>Poznámka k položce:_x000d_
Hmotnost: 6,00 kg/m</t>
  </si>
  <si>
    <t>6*4*0,7/1000</t>
  </si>
  <si>
    <t>14550244</t>
  </si>
  <si>
    <t>profil ocelový svařovaný jakost S235 průřez čtvercový 50x50x2mm</t>
  </si>
  <si>
    <t>233517706</t>
  </si>
  <si>
    <t>Poznámka k položce:_x000d_
Hmotnost: 3,01kg/m</t>
  </si>
  <si>
    <t>3,01*2*(5*1,23+1*(2*0,35+5))/1000</t>
  </si>
  <si>
    <t>14550136</t>
  </si>
  <si>
    <t>profil ocelový svařovaný jakost S235 průřez obdelníkový 50x30x2mm</t>
  </si>
  <si>
    <t>-21195962</t>
  </si>
  <si>
    <t>Poznámka k položce:_x000d_
Hmotnost: 2,4kg/m</t>
  </si>
  <si>
    <t>2,4*2*3*1,6/1000</t>
  </si>
  <si>
    <t>35-M</t>
  </si>
  <si>
    <t>Montáž čerpadel, kompr.a vodoh.zař.</t>
  </si>
  <si>
    <t>350340080r</t>
  </si>
  <si>
    <t>Montáž česlo ručně stírané hrubé 400*500</t>
  </si>
  <si>
    <t>64</t>
  </si>
  <si>
    <t>1293306873</t>
  </si>
  <si>
    <t>SO 01.3 - Hráz</t>
  </si>
  <si>
    <t>-916489803</t>
  </si>
  <si>
    <t>18*38,5</t>
  </si>
  <si>
    <t>1482136525</t>
  </si>
  <si>
    <t>122251104</t>
  </si>
  <si>
    <t>Odkopávky a prokopávky nezapažené v hornině třídy těžitelnosti I skupiny 3 objem do 500 m3 strojně</t>
  </si>
  <si>
    <t>-363670208</t>
  </si>
  <si>
    <t>Odkopávky a prokopávky nezapažené strojně v hornině třídy těžitelnosti I skupiny 3 přes 100 do 500 m3</t>
  </si>
  <si>
    <t>https://podminky.urs.cz/item/CS_URS_2023_01/122251104</t>
  </si>
  <si>
    <t>11,75*38,5</t>
  </si>
  <si>
    <t>122251405</t>
  </si>
  <si>
    <t>Vykopávky v zemníku na suchu v hornině třídy těžitelnosti I skupiny 3 objem do 1000 m3 strojně</t>
  </si>
  <si>
    <t>579399130</t>
  </si>
  <si>
    <t>Vykopávky v zemnících na suchu strojně zapažených i nezapažených v hornině třídy těžitelnosti I skupiny 3 přes 500 do 1 000 m3</t>
  </si>
  <si>
    <t>https://podminky.urs.cz/item/CS_URS_2023_01/122251405</t>
  </si>
  <si>
    <t xml:space="preserve">Poznámka k položce:_x000d_
včetně provedení skrývky a odstranění travin a úpravy terénu </t>
  </si>
  <si>
    <t>38,5*(57,1+43,6+64)/3</t>
  </si>
  <si>
    <t>162351103</t>
  </si>
  <si>
    <t>Vodorovné přemístění přes 50 do 500 m výkopku/sypaniny z horniny třídy těžitelnosti I skupiny 1 až 3</t>
  </si>
  <si>
    <t>-1541695833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</si>
  <si>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</si>
  <si>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https://podminky.urs.cz/item/CS_URS_2023_01/162351103</t>
  </si>
  <si>
    <t>Poznámka k položce:_x000d_
doprava výkopku do zemníku nebo meziskládku, doprava zeminy pro násyp ze zemníku nebo z meziskládky</t>
  </si>
  <si>
    <t>1376706189</t>
  </si>
  <si>
    <t>Poznámka k položce:_x000d_
uložení do zemníku včetně úpravy terénu, předpoklad využití 50% zeminy pro dosypání tělesa hráze nebo zpětný zásyp</t>
  </si>
  <si>
    <t>172153102</t>
  </si>
  <si>
    <t>Zřízení těsnicího jádra nebo vrstvy š přes 1 do 3 m z hornin třídy těžitelnosti I a II skupiny 1 až 4 zhutněných do 100 % PS C</t>
  </si>
  <si>
    <t>2108485963</t>
  </si>
  <si>
    <t>Zřízení těsnícího jádra nebo těsnící vrstvy zemních a kamenitých hrází přehradních a jiných vodních nádrží z horniny třídy těžitelnosti I a II, skupiny 1 až 4 se zhutněním do 100 % PS - koef. C vodorovné šířky vrstvy přes 1 do 3 m</t>
  </si>
  <si>
    <t>https://podminky.urs.cz/item/CS_URS_2023_01/172153102</t>
  </si>
  <si>
    <t>-1875858662</t>
  </si>
  <si>
    <t>182251101</t>
  </si>
  <si>
    <t>Svahování násypů strojně</t>
  </si>
  <si>
    <t>-474373604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</si>
  <si>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</si>
  <si>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</si>
  <si>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18*38,5+38,5*11+23,5*8,5</t>
  </si>
  <si>
    <t>182351r</t>
  </si>
  <si>
    <t>Rozprostření ornice pl přes 100 do 500 m2 ve svahu přes 1:5 tl vrstvy do 200 mm strojně, včetně osetí</t>
  </si>
  <si>
    <t>349273092</t>
  </si>
  <si>
    <t>Rozprostření a urovnání ornice ve svahu sklonu přes 1:5 strojně při souvislé ploše přes 100 do 500 m2, tl. vrstvy do 200 mm, včetně osetí</t>
  </si>
  <si>
    <t>Poznámka k položce:_x000d_
položka obsahuje osetí včetně travního semene</t>
  </si>
  <si>
    <t>23,5*(3+8,5)</t>
  </si>
  <si>
    <t>462511370</t>
  </si>
  <si>
    <t>Zához z lomového kamene bez proštěrkování z terénu hmotnost přes 200 do 500 kg</t>
  </si>
  <si>
    <t>-1351724948</t>
  </si>
  <si>
    <t>Zához z lomového kamene neupraveného záhozového bez proštěrkování z terénu, hmotnosti jednotlivých kamenů přes 200 do 500 kg</t>
  </si>
  <si>
    <t>https://podminky.urs.cz/item/CS_URS_2023_01/462511370</t>
  </si>
  <si>
    <t>38,5*0,75</t>
  </si>
  <si>
    <t>464511122</t>
  </si>
  <si>
    <t>Pohoz z kamene záhozového hmotnosti do 200 kg z terénu</t>
  </si>
  <si>
    <t>-1870861826</t>
  </si>
  <si>
    <t>Pohoz dna nebo svahů jakékoliv tloušťky z kamene záhozového z terénu, hmotnosti jednotlivých kamenů do 200 kg</t>
  </si>
  <si>
    <t>https://podminky.urs.cz/item/CS_URS_2023_01/464511122</t>
  </si>
  <si>
    <t>38,5*(12,8+11+10,6+7)/4*0,3</t>
  </si>
  <si>
    <t>464571111</t>
  </si>
  <si>
    <t>Pohoz ze štěrkopísku zrno do 63 mm z terénu</t>
  </si>
  <si>
    <t>-2088292606</t>
  </si>
  <si>
    <t>Pohoz dna nebo svahů jakékoliv tloušťky ze štěrkopísků, z terénu, frakce do 63 mm</t>
  </si>
  <si>
    <t>https://podminky.urs.cz/item/CS_URS_2023_01/464571111</t>
  </si>
  <si>
    <t>38,5*(12,8+11+10,6+7)/4*0,15</t>
  </si>
  <si>
    <t>1172331902</t>
  </si>
  <si>
    <t>SO 01.4 - Bezpečnostní přeliv</t>
  </si>
  <si>
    <t>122251105</t>
  </si>
  <si>
    <t>Odkopávky a prokopávky nezapažené v hornině třídy těžitelnosti I skupiny 3 objem do 1000 m3 strojně</t>
  </si>
  <si>
    <t>-1014431296</t>
  </si>
  <si>
    <t>Odkopávky a prokopávky nezapažené strojně v hornině třídy těžitelnosti I skupiny 3 přes 500 do 1 000 m3</t>
  </si>
  <si>
    <t>https://podminky.urs.cz/item/CS_URS_2023_01/122251105</t>
  </si>
  <si>
    <t>35*3</t>
  </si>
  <si>
    <t>132251102</t>
  </si>
  <si>
    <t>Hloubení rýh nezapažených š do 800 mm v hornině třídy těžitelnosti I skupiny 3 objem do 50 m3 strojně</t>
  </si>
  <si>
    <t>-140145307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</si>
  <si>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</si>
  <si>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</si>
  <si>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16*1,5*0,5+12,75*1,0*0,5</t>
  </si>
  <si>
    <t>974140597</t>
  </si>
  <si>
    <t>1549757389</t>
  </si>
  <si>
    <t>184180343</t>
  </si>
  <si>
    <t>6*(16+12,75)/2</t>
  </si>
  <si>
    <t>393183334</t>
  </si>
  <si>
    <t>35</t>
  </si>
  <si>
    <t>-980990664</t>
  </si>
  <si>
    <t>16*0,5*1,5+12,75*0,5*1,0</t>
  </si>
  <si>
    <t>-277089692</t>
  </si>
  <si>
    <t>Poznámka k položce:_x000d_
bednění horní části prahů, zbývající část odlita do výkopu</t>
  </si>
  <si>
    <t>2*16*0,5+2*12,75*0,5</t>
  </si>
  <si>
    <t>259773927</t>
  </si>
  <si>
    <t>451314214</t>
  </si>
  <si>
    <t>Podklad pod dlažbu z betonu prostého C 25/30 tl přes 200 do 250 mm</t>
  </si>
  <si>
    <t>-582928131</t>
  </si>
  <si>
    <t>Podklad pod dlažbu z betonu prostého bez zvýšených nároků na prostředí tř. C 25/30 tl. přes 200 do 250 mm</t>
  </si>
  <si>
    <t>https://podminky.urs.cz/item/CS_URS_2023_01/451314214</t>
  </si>
  <si>
    <t>1985442962</t>
  </si>
  <si>
    <t>3,82*20*1,4*0,5</t>
  </si>
  <si>
    <t>465513127</t>
  </si>
  <si>
    <t>Dlažba z lomového kamene na cementovou maltu s vyspárováním tl 200 mm</t>
  </si>
  <si>
    <t>1119222074</t>
  </si>
  <si>
    <t>Dlažba z lomového kamene lomařsky upraveného na cementovou maltu, s vyspárováním cementovou maltou, tl. kamene 200 mm</t>
  </si>
  <si>
    <t>https://podminky.urs.cz/item/CS_URS_2023_01/465513127</t>
  </si>
  <si>
    <t>1195738564</t>
  </si>
  <si>
    <t>SO 01.5 - náhradní výsadba</t>
  </si>
  <si>
    <t>183101315</t>
  </si>
  <si>
    <t>Jamky pro výsadbu s výměnou 100 % půdy zeminy tř 1 až 4 objem do 0,4 m3 v rovině a svahu do 1:5</t>
  </si>
  <si>
    <t>1820771074</t>
  </si>
  <si>
    <t>Hloubení jamek pro vysazování rostlin v zemině tř.1 až 4 s výměnou půdy z 100% v rovině nebo na svahu do 1:5, objemu přes 0,125 do 0,40 m3</t>
  </si>
  <si>
    <t>10364101</t>
  </si>
  <si>
    <t>zemina pro terénní úpravy - ornice</t>
  </si>
  <si>
    <t>1677802151</t>
  </si>
  <si>
    <t xml:space="preserve">18*0,125*0,5*1,8 </t>
  </si>
  <si>
    <t>10321100</t>
  </si>
  <si>
    <t>zahradní substrát pro výsadbu VL</t>
  </si>
  <si>
    <t>-8306488</t>
  </si>
  <si>
    <t>Poznámka k položce:_x000d_
Poznámka k položce: Poznámka k položce: - kompost</t>
  </si>
  <si>
    <t>18*0,125*0,3</t>
  </si>
  <si>
    <t>58154416</t>
  </si>
  <si>
    <t>písek křemičitý sušený pytlovaný frakce 0,6/1,2</t>
  </si>
  <si>
    <t>1564921661</t>
  </si>
  <si>
    <t xml:space="preserve">18*0,125*0,2*1,8 </t>
  </si>
  <si>
    <t>58154r</t>
  </si>
  <si>
    <t>hydrogel pytlovaný 200g</t>
  </si>
  <si>
    <t>ks</t>
  </si>
  <si>
    <t>1174586538</t>
  </si>
  <si>
    <t>hydrogel pytlovaný hydrogel pytlovaný 200g</t>
  </si>
  <si>
    <t>184004211</t>
  </si>
  <si>
    <t>Výsadba sazenic stromů v přes 250 do 600 mm do jamky D 350 mm hl 350 mm</t>
  </si>
  <si>
    <t>-2051846375</t>
  </si>
  <si>
    <t>Výsadba sazenic bez vykopání jamek a bez donesení hlíny stromů v. přes 250 do 600 mm, do jamky o průměru 350 mm, hl. 350 mm</t>
  </si>
  <si>
    <t>https://podminky.urs.cz/item/CS_URS_2023_01/184004211</t>
  </si>
  <si>
    <t>184004411</t>
  </si>
  <si>
    <t>Výsadba sazenic stromů v přes 1500 do 3000 mm do jamky D 400 mm hl 600 mm</t>
  </si>
  <si>
    <t>-1671144245</t>
  </si>
  <si>
    <t>Výsadba sazenic bez vykopání jamek a bez donesení hlíny stromů (odrostků) v. přes 1500 do 3000 mm, jamky o průměru 400 mm, hl. 600 mm</t>
  </si>
  <si>
    <t>https://podminky.urs.cz/item/CS_URS_2023_01/184004411</t>
  </si>
  <si>
    <t>02650461</t>
  </si>
  <si>
    <t>dub letní /Quercus robur/ 150-200cm</t>
  </si>
  <si>
    <t>-629947031</t>
  </si>
  <si>
    <t>02650r</t>
  </si>
  <si>
    <t>vrba 100cm</t>
  </si>
  <si>
    <t>-1185644188</t>
  </si>
  <si>
    <t>02652r</t>
  </si>
  <si>
    <t>ptačí zob</t>
  </si>
  <si>
    <t>1748292906</t>
  </si>
  <si>
    <t>02652r1</t>
  </si>
  <si>
    <t>brslen evropský</t>
  </si>
  <si>
    <t>1432844960</t>
  </si>
  <si>
    <t>184215132</t>
  </si>
  <si>
    <t>Ukotvení kmene dřevin třemi kůly D do 0,1 m délky do 2 m</t>
  </si>
  <si>
    <t>1389780130</t>
  </si>
  <si>
    <t>Ukotvení dřeviny kůly třemi kůly, délky přes 1 do 2 m</t>
  </si>
  <si>
    <t>3*18</t>
  </si>
  <si>
    <t>60591320</t>
  </si>
  <si>
    <t>kulatina odkorněná D 7-15cm do dl 5m</t>
  </si>
  <si>
    <t>-203086295</t>
  </si>
  <si>
    <t>18*3/2*5</t>
  </si>
  <si>
    <t>184501141</t>
  </si>
  <si>
    <t>Zhotovení obalu z rákosové nebo kokosové rohože v rovině a svahu do 1:5</t>
  </si>
  <si>
    <t>-506721539</t>
  </si>
  <si>
    <t>Zhotovení obalu kmene z rákosové nebo kokosové rohože v rovině nebo na svahu do 1:5</t>
  </si>
  <si>
    <t>18*(1,5*0,15*0,15*3,14)</t>
  </si>
  <si>
    <t>61894000</t>
  </si>
  <si>
    <t>rákos ohradový neloupaný 60x100cm</t>
  </si>
  <si>
    <t>938104486</t>
  </si>
  <si>
    <t>18/2</t>
  </si>
  <si>
    <t>184813121</t>
  </si>
  <si>
    <t>Ochrana dřevin před okusem ručně pletivem v rovině a svahu do 1:5</t>
  </si>
  <si>
    <t>1788725363</t>
  </si>
  <si>
    <t>Ochrana dřevin před okusem zvěří ručně v rovině nebo ve svahu do 1:5, pletivem, výšky do 2 m</t>
  </si>
  <si>
    <t>184813125</t>
  </si>
  <si>
    <t>Příplatek k ochraně dřevin před okusem ručně pletivem ve svahu přes 1:5 do 1:2</t>
  </si>
  <si>
    <t>938057701</t>
  </si>
  <si>
    <t>Ochrana dřevin před okusem zvěří ručně Příplatek k ceně za mechanickou ochranu ve svahu přes 1:5 do 1:2</t>
  </si>
  <si>
    <t>185802114</t>
  </si>
  <si>
    <t>Hnojení půdy umělým hnojivem k jednotlivým rostlinám v rovině a svahu do 1:5</t>
  </si>
  <si>
    <t>1354169959</t>
  </si>
  <si>
    <t>Hnojení půdy nebo trávníku v rovině nebo na svahu do 1:5 umělým hnojivem s rozdělením k jednotlivým rostlinám</t>
  </si>
  <si>
    <t xml:space="preserve">18*0,0005 </t>
  </si>
  <si>
    <t>10390001</t>
  </si>
  <si>
    <t>hnojivo aerifikující + sorpce vody + biopreparát obsahující živné látky organického původu a biouhel</t>
  </si>
  <si>
    <t>-1111223934</t>
  </si>
  <si>
    <t>185804311</t>
  </si>
  <si>
    <t>Zalití rostlin vodou plocha do 20 m2</t>
  </si>
  <si>
    <t>-220017778</t>
  </si>
  <si>
    <t>Zalití rostlin vodou plochy záhonů jednotlivě do 20 m2</t>
  </si>
  <si>
    <t>18*0,05</t>
  </si>
  <si>
    <t>998231311</t>
  </si>
  <si>
    <t>Přesun hmot pro sadovnické a krajinářské úpravy vodorovně do 5000 m</t>
  </si>
  <si>
    <t>-1884634057</t>
  </si>
  <si>
    <t>Přesun hmot pro sadovnické a krajinářské úpravy - strojně dopravní vzdálenost do 5000 m</t>
  </si>
  <si>
    <t>SO 02 - Vedlejší polní cesta VC4</t>
  </si>
  <si>
    <t xml:space="preserve">    5 - Komunikace pozemní</t>
  </si>
  <si>
    <t>-909956739</t>
  </si>
  <si>
    <t>1509098602</t>
  </si>
  <si>
    <t>2090242514</t>
  </si>
  <si>
    <t>-340730773</t>
  </si>
  <si>
    <t>352713332</t>
  </si>
  <si>
    <t>-1974558418</t>
  </si>
  <si>
    <t>Poznámka k položce:_x000d_
stávající pařezy bez provedení kácení</t>
  </si>
  <si>
    <t>1659227581</t>
  </si>
  <si>
    <t>112r</t>
  </si>
  <si>
    <t>Ochrana stromů</t>
  </si>
  <si>
    <t>-1477443579</t>
  </si>
  <si>
    <t>Poznámka k položce:_x000d_
ochrana 10 ks stromů před poškozením mechanizací, obalení kmene geotextilii a dřevěné bednění, instalace a likvidace</t>
  </si>
  <si>
    <t>1086584598</t>
  </si>
  <si>
    <t xml:space="preserve">Poznámka k položce:_x000d_
ornice bude použita na přilehlých pozemcích </t>
  </si>
  <si>
    <t>4*(35,5+30+25+158+68,25)+5*(18+30+24)+6*40,5+430+106</t>
  </si>
  <si>
    <t>-222224961</t>
  </si>
  <si>
    <t>(4*(35,5+30+25+158+68,25)+5*(18+30+24)+6*40,5+106)*0,5</t>
  </si>
  <si>
    <t>132151256</t>
  </si>
  <si>
    <t>Hloubení rýh nezapažených š do 2000 mm v hornině třídy těžitelnosti I skupiny 1 a 2 objem do 5000 m3 strojně</t>
  </si>
  <si>
    <t>-131616765</t>
  </si>
  <si>
    <t>Hloubení nezapažených rýh šířky přes 800 do 2 000 mm strojně s urovnáním dna do předepsaného profilu a spádu v hornině třídy těžitelnosti I skupiny 1 a 2 přes 1 000 do 5 000 m3</t>
  </si>
  <si>
    <t>https://podminky.urs.cz/item/CS_URS_2023_01/132151256</t>
  </si>
  <si>
    <t>((35,5+30+25+158+68,25)+(18+30+24)+40,5+106)*0,5</t>
  </si>
  <si>
    <t>-1271526787</t>
  </si>
  <si>
    <t>-570530397</t>
  </si>
  <si>
    <t>-413386946</t>
  </si>
  <si>
    <t>-1376344457</t>
  </si>
  <si>
    <t>-880855132</t>
  </si>
  <si>
    <t>-1667939095</t>
  </si>
  <si>
    <t>-572144138</t>
  </si>
  <si>
    <t>(4*(35,5+30+25+158+68,25)+5*(18+30+24)+6*40,5+430+106)*0,15</t>
  </si>
  <si>
    <t>-1133076889</t>
  </si>
  <si>
    <t>1120886475</t>
  </si>
  <si>
    <t>-470424577</t>
  </si>
  <si>
    <t>1596704242</t>
  </si>
  <si>
    <t>5*75</t>
  </si>
  <si>
    <t>182351133</t>
  </si>
  <si>
    <t>Rozprostření ornice pl přes 500 m2 ve svahu nad 1:5 tl vrstvy do 200 mm strojně</t>
  </si>
  <si>
    <t>1213109560</t>
  </si>
  <si>
    <t>Rozprostření a urovnání ornice ve svahu sklonu přes 1:5 strojně při souvislé ploše přes 500 m2, tl. vrstvy do 200 mm</t>
  </si>
  <si>
    <t>https://podminky.urs.cz/item/CS_URS_2023_01/182351133</t>
  </si>
  <si>
    <t>Komunikace pozemní</t>
  </si>
  <si>
    <t>561031121</t>
  </si>
  <si>
    <t>Zřízení podkladu ze zeminy upravené vápnem, cementem, směsnými pojivy tl přes 200 do 250 mm pl přes 1000 do 5000 m2</t>
  </si>
  <si>
    <t>47599588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</si>
  <si>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200 do 250 mm</t>
  </si>
  <si>
    <t>https://podminky.urs.cz/item/CS_URS_2023_01/561031121</t>
  </si>
  <si>
    <t>58530170</t>
  </si>
  <si>
    <t>vápno nehašené CL 90-Q pro úpravu zemin standardní</t>
  </si>
  <si>
    <t>1562910206</t>
  </si>
  <si>
    <t>Poznámka k položce:_x000d_
objem vápna 10%</t>
  </si>
  <si>
    <t>(4*(35,5+30+25+158+68,25)+5*(18+30+24)+6*40,5+430+106)*0,25*0,1*2</t>
  </si>
  <si>
    <t>561121101</t>
  </si>
  <si>
    <t>Podklad z mechanicky zpevněné zeminy MZ tl 50 mm</t>
  </si>
  <si>
    <t>-19461876</t>
  </si>
  <si>
    <t>Zřízení podkladu nebo ochranné vrstvy vozovky z mechanicky zpevněné zeminy MZ bez přidání pojiva nebo vylepšovacího materiálu, s rozprostřením, vlhčením, promísením a zhutněním, tloušťka po zhutnění 50 mm</t>
  </si>
  <si>
    <t>https://podminky.urs.cz/item/CS_URS_2023_01/561121101</t>
  </si>
  <si>
    <t>Poznámka k položce:_x000d_
ochraná vrstva</t>
  </si>
  <si>
    <t>58331351</t>
  </si>
  <si>
    <t>kamenivo těžené drobné frakce 0/4</t>
  </si>
  <si>
    <t>-1071975756</t>
  </si>
  <si>
    <t>2406*0,09 'Přepočtené koeficientem množství</t>
  </si>
  <si>
    <t>5648311r</t>
  </si>
  <si>
    <t>Podklad ze štěrkodrtě ŠD plochy přes 100 m2 tl 100 mm</t>
  </si>
  <si>
    <t>-251793994</t>
  </si>
  <si>
    <t>Podklad ze štěrkodrti ŠD s rozprostřením a zhutněním plochy přes 100 m2, po zhutnění tl. 100 mm</t>
  </si>
  <si>
    <t>https://podminky.urs.cz/item/CS_URS_2023_01/5648311r</t>
  </si>
  <si>
    <t>Poznámka k položce:_x000d_
finální vrstva s obsahem humusu 10% a s travním semenem</t>
  </si>
  <si>
    <t>564952111</t>
  </si>
  <si>
    <t>Podklad z mechanicky zpevněného kameniva MZK tl 150 mm</t>
  </si>
  <si>
    <t>-902006415</t>
  </si>
  <si>
    <t>Podklad z mechanicky zpevněného kameniva MZK (minerální beton) s rozprostřením a s hutněním, po zhutnění tl. 150 mm</t>
  </si>
  <si>
    <t>https://podminky.urs.cz/item/CS_URS_2023_01/564952111</t>
  </si>
  <si>
    <t>597311111</t>
  </si>
  <si>
    <t>Svodnice ocelová š 95 mm kotvená do sypaniny</t>
  </si>
  <si>
    <t>1150629033</t>
  </si>
  <si>
    <t>Svodnice vody ocelová šířky 95 mm, kotvená do sypaniny</t>
  </si>
  <si>
    <t>https://podminky.urs.cz/item/CS_URS_2023_01/597311111</t>
  </si>
  <si>
    <t>11*5</t>
  </si>
  <si>
    <t>998225111</t>
  </si>
  <si>
    <t>Přesun hmot pro pozemní komunikace s krytem z kamene, monolitickým betonovým nebo živičným</t>
  </si>
  <si>
    <t>1070975561</t>
  </si>
  <si>
    <t>Přesun hmot pro komunikace s krytem z kameniva, monolitickým betonovým nebo živičným dopravní vzdálenost do 200 m jakékoliv délky objektu</t>
  </si>
  <si>
    <t>https://podminky.urs.cz/item/CS_URS_2023_01/998225111</t>
  </si>
  <si>
    <t>998225191</t>
  </si>
  <si>
    <t>Příplatek k přesunu hmot pro pozemní komunikace s krytem z kamene, živičným, betonovým do 1000 m</t>
  </si>
  <si>
    <t>-138386577</t>
  </si>
  <si>
    <t>Přesun hmot pro komunikace s krytem z kameniva, monolitickým betonovým nebo živičným Příplatek k ceně za zvětšený přesun přes vymezenou největší dopravní vzdálenost do 1000 m</t>
  </si>
  <si>
    <t>https://podminky.urs.cz/item/CS_URS_2023_01/998225191</t>
  </si>
  <si>
    <t>VON - von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</si>
  <si>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</si>
  <si>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</si>
  <si>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</si>
  <si>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</si>
  <si>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</si>
  <si>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</si>
  <si>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</si>
  <si>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</si>
  <si>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</si>
  <si>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</si>
  <si>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</si>
  <si>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011314000</t>
  </si>
  <si>
    <t>Archeologický dohled</t>
  </si>
  <si>
    <t>…</t>
  </si>
  <si>
    <t>1024</t>
  </si>
  <si>
    <t>-1724707526</t>
  </si>
  <si>
    <t>https://podminky.urs.cz/item/CS_URS_2023_01/011314000</t>
  </si>
  <si>
    <t>011324000</t>
  </si>
  <si>
    <t>Archeologický průzkum</t>
  </si>
  <si>
    <t>1279454331</t>
  </si>
  <si>
    <t>https://podminky.urs.cz/item/CS_URS_2023_01/011324000</t>
  </si>
  <si>
    <t>012103000</t>
  </si>
  <si>
    <t>Geodetické práce před výstavbou</t>
  </si>
  <si>
    <t>1939561642</t>
  </si>
  <si>
    <t>https://podminky.urs.cz/item/CS_URS_2023_01/012103000</t>
  </si>
  <si>
    <t>012203000</t>
  </si>
  <si>
    <t>Geodetické práce při provádění stavby</t>
  </si>
  <si>
    <t>-229046028</t>
  </si>
  <si>
    <t>https://podminky.urs.cz/item/CS_URS_2023_01/012203000</t>
  </si>
  <si>
    <t>012303000</t>
  </si>
  <si>
    <t>Geodetické práce po výstavbě</t>
  </si>
  <si>
    <t>-1255117990</t>
  </si>
  <si>
    <t>https://podminky.urs.cz/item/CS_URS_2023_01/012303000</t>
  </si>
  <si>
    <t>013254000</t>
  </si>
  <si>
    <t>Dokumentace skutečného provedení stavby</t>
  </si>
  <si>
    <t>-1710840237</t>
  </si>
  <si>
    <t>https://podminky.urs.cz/item/CS_URS_2023_01/013254000</t>
  </si>
  <si>
    <t>VRN2</t>
  </si>
  <si>
    <t>Příprava staveniště</t>
  </si>
  <si>
    <t>024002000</t>
  </si>
  <si>
    <t>Přestěhování lidí, zvířat</t>
  </si>
  <si>
    <t>-703949376</t>
  </si>
  <si>
    <t>https://podminky.urs.cz/item/CS_URS_2023_01/024002000</t>
  </si>
  <si>
    <t>Poznámka k položce:_x000d_
Záchranný transfer ropuchy obecné (Bufo bufo)</t>
  </si>
  <si>
    <t>VRN3</t>
  </si>
  <si>
    <t>Zařízení staveniště</t>
  </si>
  <si>
    <t>030001000</t>
  </si>
  <si>
    <t>1620904112</t>
  </si>
  <si>
    <t>https://podminky.urs.cz/item/CS_URS_2023_01/030001000</t>
  </si>
  <si>
    <t>034503000</t>
  </si>
  <si>
    <t>Informační tabule na staveništi</t>
  </si>
  <si>
    <t>-1299548058</t>
  </si>
  <si>
    <t>https://podminky.urs.cz/item/CS_URS_2023_01/034503000</t>
  </si>
  <si>
    <t>VRN4</t>
  </si>
  <si>
    <t>Inženýrská činnost</t>
  </si>
  <si>
    <t>041903000</t>
  </si>
  <si>
    <t>Dozor jiné osoby</t>
  </si>
  <si>
    <t>803084209</t>
  </si>
  <si>
    <t>https://podminky.urs.cz/item/CS_URS_2023_01/041903000</t>
  </si>
  <si>
    <t>043203000</t>
  </si>
  <si>
    <t>Měření, monitoring, rozbory bez rozlišení</t>
  </si>
  <si>
    <t>-1196377991</t>
  </si>
  <si>
    <t>https://podminky.urs.cz/item/CS_URS_2023_01/043203000</t>
  </si>
  <si>
    <t>049002000</t>
  </si>
  <si>
    <t>Ostatní inženýrská činnost</t>
  </si>
  <si>
    <t>2050687689</t>
  </si>
  <si>
    <t>https://podminky.urs.cz/item/CS_URS_2023_01/049002000</t>
  </si>
  <si>
    <t>VRN7</t>
  </si>
  <si>
    <t>Provozní vlivy</t>
  </si>
  <si>
    <t>072002000</t>
  </si>
  <si>
    <t>Silniční provoz</t>
  </si>
  <si>
    <t>791575067</t>
  </si>
  <si>
    <t>https://podminky.urs.cz/item/CS_URS_2023_01/072002000</t>
  </si>
  <si>
    <t>Poznámka k položce:_x000d_
Provizorní dopravní značení - projednání, montáž, pronájem, údržba, demontáž</t>
  </si>
  <si>
    <t>VRN9</t>
  </si>
  <si>
    <t>Ostatní náklady</t>
  </si>
  <si>
    <t>091504000</t>
  </si>
  <si>
    <t>Náklady související s publikační činností</t>
  </si>
  <si>
    <t>1234710307</t>
  </si>
  <si>
    <t>https://podminky.urs.cz/item/CS_URS_2023_01/091504000</t>
  </si>
  <si>
    <t>Poznámka k položce:_x000d_
Umístění prezentační tabule 1ks, instalace na opracovaný lomový kámen</t>
  </si>
  <si>
    <t>09300200r</t>
  </si>
  <si>
    <t>Povodňový a havarijní plán stavby</t>
  </si>
  <si>
    <t>-1825808771</t>
  </si>
  <si>
    <t>https://podminky.urs.cz/item/CS_URS_2023_01/09300200r</t>
  </si>
  <si>
    <t>093103000</t>
  </si>
  <si>
    <t>Odstranění následků havárie, živelné pohromy</t>
  </si>
  <si>
    <t>1910320219</t>
  </si>
  <si>
    <t>https://podminky.urs.cz/item/CS_URS_2023_01/093103000</t>
  </si>
  <si>
    <t>Poznámka k položce:_x000d_
Souprava absorpčních látek a matreriálů pro likvidaci havárie</t>
  </si>
  <si>
    <t>R 7</t>
  </si>
  <si>
    <t>Náklady vzniklé v souvislosti s realizací stavby</t>
  </si>
  <si>
    <t>soubor</t>
  </si>
  <si>
    <t>-499198648</t>
  </si>
  <si>
    <t>Poznámka k položce:_x000d_
zkoušky hutnění Proctor standart 3zk ve dvou úrovních sypání hráze, zkoušky hutnění a zátěžové zkoušky pláně cesty 1x za 100 m a vrstvu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</si>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</sst>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03" TargetMode="External" /><Relationship Id="rId2" Type="http://schemas.openxmlformats.org/officeDocument/2006/relationships/hyperlink" Target="https://podminky.urs.cz/item/CS_URS_2023_01/111151r" TargetMode="External" /><Relationship Id="rId3" Type="http://schemas.openxmlformats.org/officeDocument/2006/relationships/hyperlink" Target="https://podminky.urs.cz/item/CS_URS_2023_01/111211201" TargetMode="External" /><Relationship Id="rId4" Type="http://schemas.openxmlformats.org/officeDocument/2006/relationships/hyperlink" Target="https://podminky.urs.cz/item/CS_URS_2023_01/112101101" TargetMode="External" /><Relationship Id="rId5" Type="http://schemas.openxmlformats.org/officeDocument/2006/relationships/hyperlink" Target="https://podminky.urs.cz/item/CS_URS_2023_01/112101102" TargetMode="External" /><Relationship Id="rId6" Type="http://schemas.openxmlformats.org/officeDocument/2006/relationships/hyperlink" Target="https://podminky.urs.cz/item/CS_URS_2023_01/112101103" TargetMode="External" /><Relationship Id="rId7" Type="http://schemas.openxmlformats.org/officeDocument/2006/relationships/hyperlink" Target="https://podminky.urs.cz/item/CS_URS_2023_01/112251101" TargetMode="External" /><Relationship Id="rId8" Type="http://schemas.openxmlformats.org/officeDocument/2006/relationships/hyperlink" Target="https://podminky.urs.cz/item/CS_URS_2023_01/112251102" TargetMode="External" /><Relationship Id="rId9" Type="http://schemas.openxmlformats.org/officeDocument/2006/relationships/hyperlink" Target="https://podminky.urs.cz/item/CS_URS_2023_01/112251103" TargetMode="External" /><Relationship Id="rId10" Type="http://schemas.openxmlformats.org/officeDocument/2006/relationships/hyperlink" Target="https://podminky.urs.cz/item/CS_URS_2023_01/121151123" TargetMode="External" /><Relationship Id="rId11" Type="http://schemas.openxmlformats.org/officeDocument/2006/relationships/hyperlink" Target="https://podminky.urs.cz/item/CS_URS_2023_01/122251106" TargetMode="External" /><Relationship Id="rId12" Type="http://schemas.openxmlformats.org/officeDocument/2006/relationships/hyperlink" Target="https://podminky.urs.cz/item/CS_URS_2023_01/162201401" TargetMode="External" /><Relationship Id="rId13" Type="http://schemas.openxmlformats.org/officeDocument/2006/relationships/hyperlink" Target="https://podminky.urs.cz/item/CS_URS_2023_01/162201402" TargetMode="External" /><Relationship Id="rId14" Type="http://schemas.openxmlformats.org/officeDocument/2006/relationships/hyperlink" Target="https://podminky.urs.cz/item/CS_URS_2023_01/162201403" TargetMode="External" /><Relationship Id="rId15" Type="http://schemas.openxmlformats.org/officeDocument/2006/relationships/hyperlink" Target="https://podminky.urs.cz/item/CS_URS_2023_01/162201411" TargetMode="External" /><Relationship Id="rId16" Type="http://schemas.openxmlformats.org/officeDocument/2006/relationships/hyperlink" Target="https://podminky.urs.cz/item/CS_URS_2023_01/162201412" TargetMode="External" /><Relationship Id="rId17" Type="http://schemas.openxmlformats.org/officeDocument/2006/relationships/hyperlink" Target="https://podminky.urs.cz/item/CS_URS_2023_01/162201413" TargetMode="External" /><Relationship Id="rId18" Type="http://schemas.openxmlformats.org/officeDocument/2006/relationships/hyperlink" Target="https://podminky.urs.cz/item/CS_URS_2023_01/162251102" TargetMode="External" /><Relationship Id="rId19" Type="http://schemas.openxmlformats.org/officeDocument/2006/relationships/hyperlink" Target="https://podminky.urs.cz/item/CS_URS_2023_01/167151111" TargetMode="External" /><Relationship Id="rId20" Type="http://schemas.openxmlformats.org/officeDocument/2006/relationships/hyperlink" Target="https://podminky.urs.cz/item/CS_URS_2023_01/171151103" TargetMode="External" /><Relationship Id="rId21" Type="http://schemas.openxmlformats.org/officeDocument/2006/relationships/hyperlink" Target="https://podminky.urs.cz/item/CS_URS_2023_01/171251201" TargetMode="External" /><Relationship Id="rId22" Type="http://schemas.openxmlformats.org/officeDocument/2006/relationships/hyperlink" Target="https://podminky.urs.cz/item/CS_URS_2023_01/174151101" TargetMode="External" /><Relationship Id="rId23" Type="http://schemas.openxmlformats.org/officeDocument/2006/relationships/hyperlink" Target="https://podminky.urs.cz/item/CS_URS_2023_01/181951112" TargetMode="External" /><Relationship Id="rId24" Type="http://schemas.openxmlformats.org/officeDocument/2006/relationships/hyperlink" Target="https://podminky.urs.cz/item/CS_URS_2023_01/182151111" TargetMode="External" /><Relationship Id="rId25" Type="http://schemas.openxmlformats.org/officeDocument/2006/relationships/hyperlink" Target="https://podminky.urs.cz/item/CS_URS_2023_01/981011314" TargetMode="External" /><Relationship Id="rId26" Type="http://schemas.openxmlformats.org/officeDocument/2006/relationships/hyperlink" Target="https://podminky.urs.cz/item/CS_URS_2023_01/981513111" TargetMode="External" /><Relationship Id="rId27" Type="http://schemas.openxmlformats.org/officeDocument/2006/relationships/hyperlink" Target="https://podminky.urs.cz/item/CS_URS_2023_01/997321511" TargetMode="External" /><Relationship Id="rId28" Type="http://schemas.openxmlformats.org/officeDocument/2006/relationships/hyperlink" Target="https://podminky.urs.cz/item/CS_URS_2023_01/997321519" TargetMode="External" /><Relationship Id="rId29" Type="http://schemas.openxmlformats.org/officeDocument/2006/relationships/hyperlink" Target="https://podminky.urs.cz/item/CS_URS_2023_01/998321011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9003131" TargetMode="External" /><Relationship Id="rId2" Type="http://schemas.openxmlformats.org/officeDocument/2006/relationships/hyperlink" Target="https://podminky.urs.cz/item/CS_URS_2023_01/132251253" TargetMode="External" /><Relationship Id="rId3" Type="http://schemas.openxmlformats.org/officeDocument/2006/relationships/hyperlink" Target="https://podminky.urs.cz/item/CS_URS_2023_01/174151101" TargetMode="External" /><Relationship Id="rId4" Type="http://schemas.openxmlformats.org/officeDocument/2006/relationships/hyperlink" Target="https://podminky.urs.cz/item/CS_URS_2023_01/998321011" TargetMode="External" /><Relationship Id="rId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1" TargetMode="External" /><Relationship Id="rId2" Type="http://schemas.openxmlformats.org/officeDocument/2006/relationships/hyperlink" Target="https://podminky.urs.cz/item/CS_URS_2023_01/162251102" TargetMode="External" /><Relationship Id="rId3" Type="http://schemas.openxmlformats.org/officeDocument/2006/relationships/hyperlink" Target="https://podminky.urs.cz/item/CS_URS_2023_01/171151103" TargetMode="External" /><Relationship Id="rId4" Type="http://schemas.openxmlformats.org/officeDocument/2006/relationships/hyperlink" Target="https://podminky.urs.cz/item/CS_URS_2023_01/320101112" TargetMode="External" /><Relationship Id="rId5" Type="http://schemas.openxmlformats.org/officeDocument/2006/relationships/hyperlink" Target="https://podminky.urs.cz/item/CS_URS_2023_01/321311116" TargetMode="External" /><Relationship Id="rId6" Type="http://schemas.openxmlformats.org/officeDocument/2006/relationships/hyperlink" Target="https://podminky.urs.cz/item/CS_URS_2023_01/321351010" TargetMode="External" /><Relationship Id="rId7" Type="http://schemas.openxmlformats.org/officeDocument/2006/relationships/hyperlink" Target="https://podminky.urs.cz/item/CS_URS_2023_01/321352010" TargetMode="External" /><Relationship Id="rId8" Type="http://schemas.openxmlformats.org/officeDocument/2006/relationships/hyperlink" Target="https://podminky.urs.cz/item/CS_URS_2023_01/321368211" TargetMode="External" /><Relationship Id="rId9" Type="http://schemas.openxmlformats.org/officeDocument/2006/relationships/hyperlink" Target="https://podminky.urs.cz/item/CS_URS_2023_01/463211153" TargetMode="External" /><Relationship Id="rId10" Type="http://schemas.openxmlformats.org/officeDocument/2006/relationships/hyperlink" Target="https://podminky.urs.cz/item/CS_URS_2023_01/919535561" TargetMode="External" /><Relationship Id="rId11" Type="http://schemas.openxmlformats.org/officeDocument/2006/relationships/hyperlink" Target="https://podminky.urs.cz/item/CS_URS_2023_01/934956123" TargetMode="External" /><Relationship Id="rId12" Type="http://schemas.openxmlformats.org/officeDocument/2006/relationships/hyperlink" Target="https://podminky.urs.cz/item/CS_URS_2023_01/998321011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103" TargetMode="External" /><Relationship Id="rId2" Type="http://schemas.openxmlformats.org/officeDocument/2006/relationships/hyperlink" Target="https://podminky.urs.cz/item/CS_URS_2023_01/121151123" TargetMode="External" /><Relationship Id="rId3" Type="http://schemas.openxmlformats.org/officeDocument/2006/relationships/hyperlink" Target="https://podminky.urs.cz/item/CS_URS_2023_01/122251104" TargetMode="External" /><Relationship Id="rId4" Type="http://schemas.openxmlformats.org/officeDocument/2006/relationships/hyperlink" Target="https://podminky.urs.cz/item/CS_URS_2023_01/122251405" TargetMode="External" /><Relationship Id="rId5" Type="http://schemas.openxmlformats.org/officeDocument/2006/relationships/hyperlink" Target="https://podminky.urs.cz/item/CS_URS_2023_01/162351103" TargetMode="External" /><Relationship Id="rId6" Type="http://schemas.openxmlformats.org/officeDocument/2006/relationships/hyperlink" Target="https://podminky.urs.cz/item/CS_URS_2023_01/171151103" TargetMode="External" /><Relationship Id="rId7" Type="http://schemas.openxmlformats.org/officeDocument/2006/relationships/hyperlink" Target="https://podminky.urs.cz/item/CS_URS_2023_01/172153102" TargetMode="External" /><Relationship Id="rId8" Type="http://schemas.openxmlformats.org/officeDocument/2006/relationships/hyperlink" Target="https://podminky.urs.cz/item/CS_URS_2023_01/181951112" TargetMode="External" /><Relationship Id="rId9" Type="http://schemas.openxmlformats.org/officeDocument/2006/relationships/hyperlink" Target="https://podminky.urs.cz/item/CS_URS_2023_01/182251101" TargetMode="External" /><Relationship Id="rId10" Type="http://schemas.openxmlformats.org/officeDocument/2006/relationships/hyperlink" Target="https://podminky.urs.cz/item/CS_URS_2023_01/462511370" TargetMode="External" /><Relationship Id="rId11" Type="http://schemas.openxmlformats.org/officeDocument/2006/relationships/hyperlink" Target="https://podminky.urs.cz/item/CS_URS_2023_01/464511122" TargetMode="External" /><Relationship Id="rId12" Type="http://schemas.openxmlformats.org/officeDocument/2006/relationships/hyperlink" Target="https://podminky.urs.cz/item/CS_URS_2023_01/464571111" TargetMode="External" /><Relationship Id="rId13" Type="http://schemas.openxmlformats.org/officeDocument/2006/relationships/hyperlink" Target="https://podminky.urs.cz/item/CS_URS_2023_01/998321011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2251105" TargetMode="External" /><Relationship Id="rId2" Type="http://schemas.openxmlformats.org/officeDocument/2006/relationships/hyperlink" Target="https://podminky.urs.cz/item/CS_URS_2023_01/132251102" TargetMode="External" /><Relationship Id="rId3" Type="http://schemas.openxmlformats.org/officeDocument/2006/relationships/hyperlink" Target="https://podminky.urs.cz/item/CS_URS_2023_01/162351103" TargetMode="External" /><Relationship Id="rId4" Type="http://schemas.openxmlformats.org/officeDocument/2006/relationships/hyperlink" Target="https://podminky.urs.cz/item/CS_URS_2023_01/171151103" TargetMode="External" /><Relationship Id="rId5" Type="http://schemas.openxmlformats.org/officeDocument/2006/relationships/hyperlink" Target="https://podminky.urs.cz/item/CS_URS_2023_01/181951112" TargetMode="External" /><Relationship Id="rId6" Type="http://schemas.openxmlformats.org/officeDocument/2006/relationships/hyperlink" Target="https://podminky.urs.cz/item/CS_URS_2023_01/182151111" TargetMode="External" /><Relationship Id="rId7" Type="http://schemas.openxmlformats.org/officeDocument/2006/relationships/hyperlink" Target="https://podminky.urs.cz/item/CS_URS_2023_01/321311116" TargetMode="External" /><Relationship Id="rId8" Type="http://schemas.openxmlformats.org/officeDocument/2006/relationships/hyperlink" Target="https://podminky.urs.cz/item/CS_URS_2023_01/321351010" TargetMode="External" /><Relationship Id="rId9" Type="http://schemas.openxmlformats.org/officeDocument/2006/relationships/hyperlink" Target="https://podminky.urs.cz/item/CS_URS_2023_01/321352010" TargetMode="External" /><Relationship Id="rId10" Type="http://schemas.openxmlformats.org/officeDocument/2006/relationships/hyperlink" Target="https://podminky.urs.cz/item/CS_URS_2023_01/451314214" TargetMode="External" /><Relationship Id="rId11" Type="http://schemas.openxmlformats.org/officeDocument/2006/relationships/hyperlink" Target="https://podminky.urs.cz/item/CS_URS_2023_01/462511370" TargetMode="External" /><Relationship Id="rId12" Type="http://schemas.openxmlformats.org/officeDocument/2006/relationships/hyperlink" Target="https://podminky.urs.cz/item/CS_URS_2023_01/465513127" TargetMode="External" /><Relationship Id="rId13" Type="http://schemas.openxmlformats.org/officeDocument/2006/relationships/hyperlink" Target="https://podminky.urs.cz/item/CS_URS_2023_01/998321011" TargetMode="External" /><Relationship Id="rId14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4004211" TargetMode="External" /><Relationship Id="rId2" Type="http://schemas.openxmlformats.org/officeDocument/2006/relationships/hyperlink" Target="https://podminky.urs.cz/item/CS_URS_2023_01/184004411" TargetMode="External" /><Relationship Id="rId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101101" TargetMode="External" /><Relationship Id="rId2" Type="http://schemas.openxmlformats.org/officeDocument/2006/relationships/hyperlink" Target="https://podminky.urs.cz/item/CS_URS_2023_01/112101102" TargetMode="External" /><Relationship Id="rId3" Type="http://schemas.openxmlformats.org/officeDocument/2006/relationships/hyperlink" Target="https://podminky.urs.cz/item/CS_URS_2023_01/112101103" TargetMode="External" /><Relationship Id="rId4" Type="http://schemas.openxmlformats.org/officeDocument/2006/relationships/hyperlink" Target="https://podminky.urs.cz/item/CS_URS_2023_01/112251101" TargetMode="External" /><Relationship Id="rId5" Type="http://schemas.openxmlformats.org/officeDocument/2006/relationships/hyperlink" Target="https://podminky.urs.cz/item/CS_URS_2023_01/112251102" TargetMode="External" /><Relationship Id="rId6" Type="http://schemas.openxmlformats.org/officeDocument/2006/relationships/hyperlink" Target="https://podminky.urs.cz/item/CS_URS_2023_01/112251103" TargetMode="External" /><Relationship Id="rId7" Type="http://schemas.openxmlformats.org/officeDocument/2006/relationships/hyperlink" Target="https://podminky.urs.cz/item/CS_URS_2023_01/121151123" TargetMode="External" /><Relationship Id="rId8" Type="http://schemas.openxmlformats.org/officeDocument/2006/relationships/hyperlink" Target="https://podminky.urs.cz/item/CS_URS_2023_01/122251105" TargetMode="External" /><Relationship Id="rId9" Type="http://schemas.openxmlformats.org/officeDocument/2006/relationships/hyperlink" Target="https://podminky.urs.cz/item/CS_URS_2023_01/132151256" TargetMode="External" /><Relationship Id="rId10" Type="http://schemas.openxmlformats.org/officeDocument/2006/relationships/hyperlink" Target="https://podminky.urs.cz/item/CS_URS_2023_01/162201401" TargetMode="External" /><Relationship Id="rId11" Type="http://schemas.openxmlformats.org/officeDocument/2006/relationships/hyperlink" Target="https://podminky.urs.cz/item/CS_URS_2023_01/162201402" TargetMode="External" /><Relationship Id="rId12" Type="http://schemas.openxmlformats.org/officeDocument/2006/relationships/hyperlink" Target="https://podminky.urs.cz/item/CS_URS_2023_01/162201403" TargetMode="External" /><Relationship Id="rId13" Type="http://schemas.openxmlformats.org/officeDocument/2006/relationships/hyperlink" Target="https://podminky.urs.cz/item/CS_URS_2023_01/162201411" TargetMode="External" /><Relationship Id="rId14" Type="http://schemas.openxmlformats.org/officeDocument/2006/relationships/hyperlink" Target="https://podminky.urs.cz/item/CS_URS_2023_01/162201412" TargetMode="External" /><Relationship Id="rId15" Type="http://schemas.openxmlformats.org/officeDocument/2006/relationships/hyperlink" Target="https://podminky.urs.cz/item/CS_URS_2023_01/162201413" TargetMode="External" /><Relationship Id="rId16" Type="http://schemas.openxmlformats.org/officeDocument/2006/relationships/hyperlink" Target="https://podminky.urs.cz/item/CS_URS_2023_01/162351103" TargetMode="External" /><Relationship Id="rId17" Type="http://schemas.openxmlformats.org/officeDocument/2006/relationships/hyperlink" Target="https://podminky.urs.cz/item/CS_URS_2023_01/171151103" TargetMode="External" /><Relationship Id="rId18" Type="http://schemas.openxmlformats.org/officeDocument/2006/relationships/hyperlink" Target="https://podminky.urs.cz/item/CS_URS_2023_01/181951112" TargetMode="External" /><Relationship Id="rId19" Type="http://schemas.openxmlformats.org/officeDocument/2006/relationships/hyperlink" Target="https://podminky.urs.cz/item/CS_URS_2023_01/182151111" TargetMode="External" /><Relationship Id="rId20" Type="http://schemas.openxmlformats.org/officeDocument/2006/relationships/hyperlink" Target="https://podminky.urs.cz/item/CS_URS_2023_01/182251101" TargetMode="External" /><Relationship Id="rId21" Type="http://schemas.openxmlformats.org/officeDocument/2006/relationships/hyperlink" Target="https://podminky.urs.cz/item/CS_URS_2023_01/182351133" TargetMode="External" /><Relationship Id="rId22" Type="http://schemas.openxmlformats.org/officeDocument/2006/relationships/hyperlink" Target="https://podminky.urs.cz/item/CS_URS_2023_01/561031121" TargetMode="External" /><Relationship Id="rId23" Type="http://schemas.openxmlformats.org/officeDocument/2006/relationships/hyperlink" Target="https://podminky.urs.cz/item/CS_URS_2023_01/561121101" TargetMode="External" /><Relationship Id="rId24" Type="http://schemas.openxmlformats.org/officeDocument/2006/relationships/hyperlink" Target="https://podminky.urs.cz/item/CS_URS_2023_01/5648311r" TargetMode="External" /><Relationship Id="rId25" Type="http://schemas.openxmlformats.org/officeDocument/2006/relationships/hyperlink" Target="https://podminky.urs.cz/item/CS_URS_2023_01/564952111" TargetMode="External" /><Relationship Id="rId26" Type="http://schemas.openxmlformats.org/officeDocument/2006/relationships/hyperlink" Target="https://podminky.urs.cz/item/CS_URS_2023_01/597311111" TargetMode="External" /><Relationship Id="rId27" Type="http://schemas.openxmlformats.org/officeDocument/2006/relationships/hyperlink" Target="https://podminky.urs.cz/item/CS_URS_2023_01/998225111" TargetMode="External" /><Relationship Id="rId28" Type="http://schemas.openxmlformats.org/officeDocument/2006/relationships/hyperlink" Target="https://podminky.urs.cz/item/CS_URS_2023_01/998225191" TargetMode="External" /><Relationship Id="rId2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1314000" TargetMode="External" /><Relationship Id="rId2" Type="http://schemas.openxmlformats.org/officeDocument/2006/relationships/hyperlink" Target="https://podminky.urs.cz/item/CS_URS_2023_01/011324000" TargetMode="External" /><Relationship Id="rId3" Type="http://schemas.openxmlformats.org/officeDocument/2006/relationships/hyperlink" Target="https://podminky.urs.cz/item/CS_URS_2023_01/012103000" TargetMode="External" /><Relationship Id="rId4" Type="http://schemas.openxmlformats.org/officeDocument/2006/relationships/hyperlink" Target="https://podminky.urs.cz/item/CS_URS_2023_01/012203000" TargetMode="External" /><Relationship Id="rId5" Type="http://schemas.openxmlformats.org/officeDocument/2006/relationships/hyperlink" Target="https://podminky.urs.cz/item/CS_URS_2023_01/012303000" TargetMode="External" /><Relationship Id="rId6" Type="http://schemas.openxmlformats.org/officeDocument/2006/relationships/hyperlink" Target="https://podminky.urs.cz/item/CS_URS_2023_01/013254000" TargetMode="External" /><Relationship Id="rId7" Type="http://schemas.openxmlformats.org/officeDocument/2006/relationships/hyperlink" Target="https://podminky.urs.cz/item/CS_URS_2023_01/024002000" TargetMode="External" /><Relationship Id="rId8" Type="http://schemas.openxmlformats.org/officeDocument/2006/relationships/hyperlink" Target="https://podminky.urs.cz/item/CS_URS_2023_01/030001000" TargetMode="External" /><Relationship Id="rId9" Type="http://schemas.openxmlformats.org/officeDocument/2006/relationships/hyperlink" Target="https://podminky.urs.cz/item/CS_URS_2023_01/034503000" TargetMode="External" /><Relationship Id="rId10" Type="http://schemas.openxmlformats.org/officeDocument/2006/relationships/hyperlink" Target="https://podminky.urs.cz/item/CS_URS_2023_01/041903000" TargetMode="External" /><Relationship Id="rId11" Type="http://schemas.openxmlformats.org/officeDocument/2006/relationships/hyperlink" Target="https://podminky.urs.cz/item/CS_URS_2023_01/043203000" TargetMode="External" /><Relationship Id="rId12" Type="http://schemas.openxmlformats.org/officeDocument/2006/relationships/hyperlink" Target="https://podminky.urs.cz/item/CS_URS_2023_01/049002000" TargetMode="External" /><Relationship Id="rId13" Type="http://schemas.openxmlformats.org/officeDocument/2006/relationships/hyperlink" Target="https://podminky.urs.cz/item/CS_URS_2023_01/072002000" TargetMode="External" /><Relationship Id="rId14" Type="http://schemas.openxmlformats.org/officeDocument/2006/relationships/hyperlink" Target="https://podminky.urs.cz/item/CS_URS_2023_01/091504000" TargetMode="External" /><Relationship Id="rId15" Type="http://schemas.openxmlformats.org/officeDocument/2006/relationships/hyperlink" Target="https://podminky.urs.cz/item/CS_URS_2023_01/09300200r" TargetMode="External" /><Relationship Id="rId16" Type="http://schemas.openxmlformats.org/officeDocument/2006/relationships/hyperlink" Target="https://podminky.urs.cz/item/CS_URS_2023_01/093103000" TargetMode="External" /><Relationship Id="rId1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35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20230114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Malá vodní nádrž MVN1 a Vedlejší polní cesta VC4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Poustka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14. 1. 2023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Státní pozemkový úřad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Tomáš Pecival, Ph.D.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Tomáš Pecival, Ph.D.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ROUND(SUM(AG55:AG62),2)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ROUND(SUM(AS55:AS62),2)</f>
        <v>0</v>
      </c>
      <c r="AT54" s="107">
        <f>ROUND(SUM(AV54:AW54),2)</f>
        <v>0</v>
      </c>
      <c r="AU54" s="108">
        <f>ROUND(SUM(AU55:AU62),5)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ROUND(SUM(AZ55:AZ62),2)</f>
        <v>0</v>
      </c>
      <c r="BA54" s="107">
        <f>ROUND(SUM(BA55:BA62),2)</f>
        <v>0</v>
      </c>
      <c r="BB54" s="107">
        <f>ROUND(SUM(BB55:BB62),2)</f>
        <v>0</v>
      </c>
      <c r="BC54" s="107">
        <f>ROUND(SUM(BC55:BC62),2)</f>
        <v>0</v>
      </c>
      <c r="BD54" s="109">
        <f>ROUND(SUM(BD55:BD62),2)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24.7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01.1 - Zátopa'!J30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01.1 - Zátopa'!P84</f>
        <v>0</v>
      </c>
      <c r="AV55" s="121">
        <f>'SO 01.1 - Zátopa'!J33</f>
        <v>0</v>
      </c>
      <c r="AW55" s="121">
        <f>'SO 01.1 - Zátopa'!J34</f>
        <v>0</v>
      </c>
      <c r="AX55" s="121">
        <f>'SO 01.1 - Zátopa'!J35</f>
        <v>0</v>
      </c>
      <c r="AY55" s="121">
        <f>'SO 01.1 - Zátopa'!J36</f>
        <v>0</v>
      </c>
      <c r="AZ55" s="121">
        <f>'SO 01.1 - Zátopa'!F33</f>
        <v>0</v>
      </c>
      <c r="BA55" s="121">
        <f>'SO 01.1 - Zátopa'!F34</f>
        <v>0</v>
      </c>
      <c r="BB55" s="121">
        <f>'SO 01.1 - Zátopa'!F35</f>
        <v>0</v>
      </c>
      <c r="BC55" s="121">
        <f>'SO 01.1 - Zátopa'!F36</f>
        <v>0</v>
      </c>
      <c r="BD55" s="123">
        <f>'SO 01.1 - Zátopa'!F37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24.7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01.1.1 - přeložka vodo...'!J30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'SO 01.1.1 - přeložka vodo...'!P82</f>
        <v>0</v>
      </c>
      <c r="AV56" s="121">
        <f>'SO 01.1.1 - přeložka vodo...'!J33</f>
        <v>0</v>
      </c>
      <c r="AW56" s="121">
        <f>'SO 01.1.1 - přeložka vodo...'!J34</f>
        <v>0</v>
      </c>
      <c r="AX56" s="121">
        <f>'SO 01.1.1 - přeložka vodo...'!J35</f>
        <v>0</v>
      </c>
      <c r="AY56" s="121">
        <f>'SO 01.1.1 - přeložka vodo...'!J36</f>
        <v>0</v>
      </c>
      <c r="AZ56" s="121">
        <f>'SO 01.1.1 - přeložka vodo...'!F33</f>
        <v>0</v>
      </c>
      <c r="BA56" s="121">
        <f>'SO 01.1.1 - přeložka vodo...'!F34</f>
        <v>0</v>
      </c>
      <c r="BB56" s="121">
        <f>'SO 01.1.1 - přeložka vodo...'!F35</f>
        <v>0</v>
      </c>
      <c r="BC56" s="121">
        <f>'SO 01.1.1 - přeložka vodo...'!F36</f>
        <v>0</v>
      </c>
      <c r="BD56" s="123">
        <f>'SO 01.1.1 - přeložka vodo...'!F37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24.7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01.2 - Spodní výpust'!J30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'SO 01.2 - Spodní výpust'!P89</f>
        <v>0</v>
      </c>
      <c r="AV57" s="121">
        <f>'SO 01.2 - Spodní výpust'!J33</f>
        <v>0</v>
      </c>
      <c r="AW57" s="121">
        <f>'SO 01.2 - Spodní výpust'!J34</f>
        <v>0</v>
      </c>
      <c r="AX57" s="121">
        <f>'SO 01.2 - Spodní výpust'!J35</f>
        <v>0</v>
      </c>
      <c r="AY57" s="121">
        <f>'SO 01.2 - Spodní výpust'!J36</f>
        <v>0</v>
      </c>
      <c r="AZ57" s="121">
        <f>'SO 01.2 - Spodní výpust'!F33</f>
        <v>0</v>
      </c>
      <c r="BA57" s="121">
        <f>'SO 01.2 - Spodní výpust'!F34</f>
        <v>0</v>
      </c>
      <c r="BB57" s="121">
        <f>'SO 01.2 - Spodní výpust'!F35</f>
        <v>0</v>
      </c>
      <c r="BC57" s="121">
        <f>'SO 01.2 - Spodní výpust'!F36</f>
        <v>0</v>
      </c>
      <c r="BD57" s="123">
        <f>'SO 01.2 - Spodní výpust'!F37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24.7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01.3 - Hráz'!J30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'SO 01.3 - Hráz'!P83</f>
        <v>0</v>
      </c>
      <c r="AV58" s="121">
        <f>'SO 01.3 - Hráz'!J33</f>
        <v>0</v>
      </c>
      <c r="AW58" s="121">
        <f>'SO 01.3 - Hráz'!J34</f>
        <v>0</v>
      </c>
      <c r="AX58" s="121">
        <f>'SO 01.3 - Hráz'!J35</f>
        <v>0</v>
      </c>
      <c r="AY58" s="121">
        <f>'SO 01.3 - Hráz'!J36</f>
        <v>0</v>
      </c>
      <c r="AZ58" s="121">
        <f>'SO 01.3 - Hráz'!F33</f>
        <v>0</v>
      </c>
      <c r="BA58" s="121">
        <f>'SO 01.3 - Hráz'!F34</f>
        <v>0</v>
      </c>
      <c r="BB58" s="121">
        <f>'SO 01.3 - Hráz'!F35</f>
        <v>0</v>
      </c>
      <c r="BC58" s="121">
        <f>'SO 01.3 - Hráz'!F36</f>
        <v>0</v>
      </c>
      <c r="BD58" s="123">
        <f>'SO 01.3 - Hráz'!F37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24.7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01.4 - Bezpečnostní př...'!J30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'SO 01.4 - Bezpečnostní př...'!P84</f>
        <v>0</v>
      </c>
      <c r="AV59" s="121">
        <f>'SO 01.4 - Bezpečnostní př...'!J33</f>
        <v>0</v>
      </c>
      <c r="AW59" s="121">
        <f>'SO 01.4 - Bezpečnostní př...'!J34</f>
        <v>0</v>
      </c>
      <c r="AX59" s="121">
        <f>'SO 01.4 - Bezpečnostní př...'!J35</f>
        <v>0</v>
      </c>
      <c r="AY59" s="121">
        <f>'SO 01.4 - Bezpečnostní př...'!J36</f>
        <v>0</v>
      </c>
      <c r="AZ59" s="121">
        <f>'SO 01.4 - Bezpečnostní př...'!F33</f>
        <v>0</v>
      </c>
      <c r="BA59" s="121">
        <f>'SO 01.4 - Bezpečnostní př...'!F34</f>
        <v>0</v>
      </c>
      <c r="BB59" s="121">
        <f>'SO 01.4 - Bezpečnostní př...'!F35</f>
        <v>0</v>
      </c>
      <c r="BC59" s="121">
        <f>'SO 01.4 - Bezpečnostní př...'!F36</f>
        <v>0</v>
      </c>
      <c r="BD59" s="123">
        <f>'SO 01.4 - Bezpečnostní př...'!F37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7" customFormat="1" ht="24.75" customHeight="1">
      <c r="A60" s="112" t="s">
        <v>76</v>
      </c>
      <c r="B60" s="113"/>
      <c r="C60" s="114"/>
      <c r="D60" s="115" t="s">
        <v>95</v>
      </c>
      <c r="E60" s="115"/>
      <c r="F60" s="115"/>
      <c r="G60" s="115"/>
      <c r="H60" s="115"/>
      <c r="I60" s="116"/>
      <c r="J60" s="115" t="s">
        <v>96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01.5 - náhradní výsadba'!J30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0">
        <v>0</v>
      </c>
      <c r="AT60" s="121">
        <f>ROUND(SUM(AV60:AW60),2)</f>
        <v>0</v>
      </c>
      <c r="AU60" s="122">
        <f>'SO 01.5 - náhradní výsadba'!P82</f>
        <v>0</v>
      </c>
      <c r="AV60" s="121">
        <f>'SO 01.5 - náhradní výsadba'!J33</f>
        <v>0</v>
      </c>
      <c r="AW60" s="121">
        <f>'SO 01.5 - náhradní výsadba'!J34</f>
        <v>0</v>
      </c>
      <c r="AX60" s="121">
        <f>'SO 01.5 - náhradní výsadba'!J35</f>
        <v>0</v>
      </c>
      <c r="AY60" s="121">
        <f>'SO 01.5 - náhradní výsadba'!J36</f>
        <v>0</v>
      </c>
      <c r="AZ60" s="121">
        <f>'SO 01.5 - náhradní výsadba'!F33</f>
        <v>0</v>
      </c>
      <c r="BA60" s="121">
        <f>'SO 01.5 - náhradní výsadba'!F34</f>
        <v>0</v>
      </c>
      <c r="BB60" s="121">
        <f>'SO 01.5 - náhradní výsadba'!F35</f>
        <v>0</v>
      </c>
      <c r="BC60" s="121">
        <f>'SO 01.5 - náhradní výsadba'!F36</f>
        <v>0</v>
      </c>
      <c r="BD60" s="123">
        <f>'SO 01.5 - náhradní výsadba'!F37</f>
        <v>0</v>
      </c>
      <c r="BE60" s="7"/>
      <c r="BT60" s="124" t="s">
        <v>80</v>
      </c>
      <c r="BV60" s="124" t="s">
        <v>74</v>
      </c>
      <c r="BW60" s="124" t="s">
        <v>97</v>
      </c>
      <c r="BX60" s="124" t="s">
        <v>5</v>
      </c>
      <c r="CL60" s="124" t="s">
        <v>19</v>
      </c>
      <c r="CM60" s="124" t="s">
        <v>82</v>
      </c>
    </row>
    <row r="61" s="7" customFormat="1" ht="16.5" customHeight="1">
      <c r="A61" s="112" t="s">
        <v>76</v>
      </c>
      <c r="B61" s="113"/>
      <c r="C61" s="114"/>
      <c r="D61" s="115" t="s">
        <v>98</v>
      </c>
      <c r="E61" s="115"/>
      <c r="F61" s="115"/>
      <c r="G61" s="115"/>
      <c r="H61" s="115"/>
      <c r="I61" s="116"/>
      <c r="J61" s="115" t="s">
        <v>99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02 - Vedlejší polní ce...'!J30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79</v>
      </c>
      <c r="AR61" s="119"/>
      <c r="AS61" s="120">
        <v>0</v>
      </c>
      <c r="AT61" s="121">
        <f>ROUND(SUM(AV61:AW61),2)</f>
        <v>0</v>
      </c>
      <c r="AU61" s="122">
        <f>'SO 02 - Vedlejší polní ce...'!P84</f>
        <v>0</v>
      </c>
      <c r="AV61" s="121">
        <f>'SO 02 - Vedlejší polní ce...'!J33</f>
        <v>0</v>
      </c>
      <c r="AW61" s="121">
        <f>'SO 02 - Vedlejší polní ce...'!J34</f>
        <v>0</v>
      </c>
      <c r="AX61" s="121">
        <f>'SO 02 - Vedlejší polní ce...'!J35</f>
        <v>0</v>
      </c>
      <c r="AY61" s="121">
        <f>'SO 02 - Vedlejší polní ce...'!J36</f>
        <v>0</v>
      </c>
      <c r="AZ61" s="121">
        <f>'SO 02 - Vedlejší polní ce...'!F33</f>
        <v>0</v>
      </c>
      <c r="BA61" s="121">
        <f>'SO 02 - Vedlejší polní ce...'!F34</f>
        <v>0</v>
      </c>
      <c r="BB61" s="121">
        <f>'SO 02 - Vedlejší polní ce...'!F35</f>
        <v>0</v>
      </c>
      <c r="BC61" s="121">
        <f>'SO 02 - Vedlejší polní ce...'!F36</f>
        <v>0</v>
      </c>
      <c r="BD61" s="123">
        <f>'SO 02 - Vedlejší polní ce...'!F37</f>
        <v>0</v>
      </c>
      <c r="BE61" s="7"/>
      <c r="BT61" s="124" t="s">
        <v>80</v>
      </c>
      <c r="BV61" s="124" t="s">
        <v>74</v>
      </c>
      <c r="BW61" s="124" t="s">
        <v>100</v>
      </c>
      <c r="BX61" s="124" t="s">
        <v>5</v>
      </c>
      <c r="CL61" s="124" t="s">
        <v>19</v>
      </c>
      <c r="CM61" s="124" t="s">
        <v>82</v>
      </c>
    </row>
    <row r="62" s="7" customFormat="1" ht="16.5" customHeight="1">
      <c r="A62" s="112" t="s">
        <v>76</v>
      </c>
      <c r="B62" s="113"/>
      <c r="C62" s="114"/>
      <c r="D62" s="115" t="s">
        <v>101</v>
      </c>
      <c r="E62" s="115"/>
      <c r="F62" s="115"/>
      <c r="G62" s="115"/>
      <c r="H62" s="115"/>
      <c r="I62" s="116"/>
      <c r="J62" s="115" t="s">
        <v>102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'VON - von'!J30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79</v>
      </c>
      <c r="AR62" s="119"/>
      <c r="AS62" s="125">
        <v>0</v>
      </c>
      <c r="AT62" s="126">
        <f>ROUND(SUM(AV62:AW62),2)</f>
        <v>0</v>
      </c>
      <c r="AU62" s="127">
        <f>'VON - von'!P86</f>
        <v>0</v>
      </c>
      <c r="AV62" s="126">
        <f>'VON - von'!J33</f>
        <v>0</v>
      </c>
      <c r="AW62" s="126">
        <f>'VON - von'!J34</f>
        <v>0</v>
      </c>
      <c r="AX62" s="126">
        <f>'VON - von'!J35</f>
        <v>0</v>
      </c>
      <c r="AY62" s="126">
        <f>'VON - von'!J36</f>
        <v>0</v>
      </c>
      <c r="AZ62" s="126">
        <f>'VON - von'!F33</f>
        <v>0</v>
      </c>
      <c r="BA62" s="126">
        <f>'VON - von'!F34</f>
        <v>0</v>
      </c>
      <c r="BB62" s="126">
        <f>'VON - von'!F35</f>
        <v>0</v>
      </c>
      <c r="BC62" s="126">
        <f>'VON - von'!F36</f>
        <v>0</v>
      </c>
      <c r="BD62" s="128">
        <f>'VON - von'!F37</f>
        <v>0</v>
      </c>
      <c r="BE62" s="7"/>
      <c r="BT62" s="124" t="s">
        <v>80</v>
      </c>
      <c r="BV62" s="124" t="s">
        <v>74</v>
      </c>
      <c r="BW62" s="124" t="s">
        <v>103</v>
      </c>
      <c r="BX62" s="124" t="s">
        <v>5</v>
      </c>
      <c r="CL62" s="124" t="s">
        <v>19</v>
      </c>
      <c r="CM62" s="124" t="s">
        <v>82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mf9xlKHX1e8VlFazkJpbNCMfdUbkEnWliYlMEulF6brcEP9NChJGYzXvcGbPPuoZCeHwjs0Lj6WCW7oR8FY+jA==" hashValue="7ARPjDkFrPFsji47KKiHFgxUhxhBY9YL1umQ+qyWby5VTTD0h/0D25NYVD08ACl2Z7arkOtpHG/u+n5SpP9Dxg==" algorithmName="SHA-512" password="CC35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.1 - Zátopa'!C2" display="/"/>
    <hyperlink ref="A56" location="'SO 01.1.1 - přeložka vodo...'!C2" display="/"/>
    <hyperlink ref="A57" location="'SO 01.2 - Spodní výpust'!C2" display="/"/>
    <hyperlink ref="A58" location="'SO 01.3 - Hráz'!C2" display="/"/>
    <hyperlink ref="A59" location="'SO 01.4 - Bezpečnostní př...'!C2" display="/"/>
    <hyperlink ref="A60" location="'SO 01.5 - náhradní výsadba'!C2" display="/"/>
    <hyperlink ref="A61" location="'SO 02 - Vedlejší polní ce...'!C2" display="/"/>
    <hyperlink ref="A62" location="'VON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893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894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895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896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897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898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899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900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901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902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903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79</v>
      </c>
      <c r="F18" s="283" t="s">
        <v>904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905</v>
      </c>
      <c r="F19" s="283" t="s">
        <v>906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907</v>
      </c>
      <c r="F20" s="283" t="s">
        <v>908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101</v>
      </c>
      <c r="F21" s="283" t="s">
        <v>909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910</v>
      </c>
      <c r="F22" s="283" t="s">
        <v>911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912</v>
      </c>
      <c r="F23" s="283" t="s">
        <v>913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914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915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916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917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918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919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920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921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922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117</v>
      </c>
      <c r="F36" s="283"/>
      <c r="G36" s="283" t="s">
        <v>923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924</v>
      </c>
      <c r="F37" s="283"/>
      <c r="G37" s="283" t="s">
        <v>925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53</v>
      </c>
      <c r="F38" s="283"/>
      <c r="G38" s="283" t="s">
        <v>926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54</v>
      </c>
      <c r="F39" s="283"/>
      <c r="G39" s="283" t="s">
        <v>927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118</v>
      </c>
      <c r="F40" s="283"/>
      <c r="G40" s="283" t="s">
        <v>928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119</v>
      </c>
      <c r="F41" s="283"/>
      <c r="G41" s="283" t="s">
        <v>929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930</v>
      </c>
      <c r="F42" s="283"/>
      <c r="G42" s="283" t="s">
        <v>931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932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933</v>
      </c>
      <c r="F44" s="283"/>
      <c r="G44" s="283" t="s">
        <v>934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121</v>
      </c>
      <c r="F45" s="283"/>
      <c r="G45" s="283" t="s">
        <v>935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936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937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938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939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940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941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942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943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944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945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946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947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948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949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950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951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952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953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954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955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956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957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958</v>
      </c>
      <c r="D76" s="301"/>
      <c r="E76" s="301"/>
      <c r="F76" s="301" t="s">
        <v>959</v>
      </c>
      <c r="G76" s="302"/>
      <c r="H76" s="301" t="s">
        <v>54</v>
      </c>
      <c r="I76" s="301" t="s">
        <v>57</v>
      </c>
      <c r="J76" s="301" t="s">
        <v>960</v>
      </c>
      <c r="K76" s="300"/>
    </row>
    <row r="77" s="1" customFormat="1" ht="17.25" customHeight="1">
      <c r="B77" s="298"/>
      <c r="C77" s="303" t="s">
        <v>961</v>
      </c>
      <c r="D77" s="303"/>
      <c r="E77" s="303"/>
      <c r="F77" s="304" t="s">
        <v>962</v>
      </c>
      <c r="G77" s="305"/>
      <c r="H77" s="303"/>
      <c r="I77" s="303"/>
      <c r="J77" s="303" t="s">
        <v>963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53</v>
      </c>
      <c r="D79" s="308"/>
      <c r="E79" s="308"/>
      <c r="F79" s="309" t="s">
        <v>964</v>
      </c>
      <c r="G79" s="310"/>
      <c r="H79" s="286" t="s">
        <v>965</v>
      </c>
      <c r="I79" s="286" t="s">
        <v>966</v>
      </c>
      <c r="J79" s="286">
        <v>20</v>
      </c>
      <c r="K79" s="300"/>
    </row>
    <row r="80" s="1" customFormat="1" ht="15" customHeight="1">
      <c r="B80" s="298"/>
      <c r="C80" s="286" t="s">
        <v>967</v>
      </c>
      <c r="D80" s="286"/>
      <c r="E80" s="286"/>
      <c r="F80" s="309" t="s">
        <v>964</v>
      </c>
      <c r="G80" s="310"/>
      <c r="H80" s="286" t="s">
        <v>968</v>
      </c>
      <c r="I80" s="286" t="s">
        <v>966</v>
      </c>
      <c r="J80" s="286">
        <v>120</v>
      </c>
      <c r="K80" s="300"/>
    </row>
    <row r="81" s="1" customFormat="1" ht="15" customHeight="1">
      <c r="B81" s="311"/>
      <c r="C81" s="286" t="s">
        <v>969</v>
      </c>
      <c r="D81" s="286"/>
      <c r="E81" s="286"/>
      <c r="F81" s="309" t="s">
        <v>970</v>
      </c>
      <c r="G81" s="310"/>
      <c r="H81" s="286" t="s">
        <v>971</v>
      </c>
      <c r="I81" s="286" t="s">
        <v>966</v>
      </c>
      <c r="J81" s="286">
        <v>50</v>
      </c>
      <c r="K81" s="300"/>
    </row>
    <row r="82" s="1" customFormat="1" ht="15" customHeight="1">
      <c r="B82" s="311"/>
      <c r="C82" s="286" t="s">
        <v>972</v>
      </c>
      <c r="D82" s="286"/>
      <c r="E82" s="286"/>
      <c r="F82" s="309" t="s">
        <v>964</v>
      </c>
      <c r="G82" s="310"/>
      <c r="H82" s="286" t="s">
        <v>973</v>
      </c>
      <c r="I82" s="286" t="s">
        <v>974</v>
      </c>
      <c r="J82" s="286"/>
      <c r="K82" s="300"/>
    </row>
    <row r="83" s="1" customFormat="1" ht="15" customHeight="1">
      <c r="B83" s="311"/>
      <c r="C83" s="312" t="s">
        <v>975</v>
      </c>
      <c r="D83" s="312"/>
      <c r="E83" s="312"/>
      <c r="F83" s="313" t="s">
        <v>970</v>
      </c>
      <c r="G83" s="312"/>
      <c r="H83" s="312" t="s">
        <v>976</v>
      </c>
      <c r="I83" s="312" t="s">
        <v>966</v>
      </c>
      <c r="J83" s="312">
        <v>15</v>
      </c>
      <c r="K83" s="300"/>
    </row>
    <row r="84" s="1" customFormat="1" ht="15" customHeight="1">
      <c r="B84" s="311"/>
      <c r="C84" s="312" t="s">
        <v>977</v>
      </c>
      <c r="D84" s="312"/>
      <c r="E84" s="312"/>
      <c r="F84" s="313" t="s">
        <v>970</v>
      </c>
      <c r="G84" s="312"/>
      <c r="H84" s="312" t="s">
        <v>978</v>
      </c>
      <c r="I84" s="312" t="s">
        <v>966</v>
      </c>
      <c r="J84" s="312">
        <v>15</v>
      </c>
      <c r="K84" s="300"/>
    </row>
    <row r="85" s="1" customFormat="1" ht="15" customHeight="1">
      <c r="B85" s="311"/>
      <c r="C85" s="312" t="s">
        <v>979</v>
      </c>
      <c r="D85" s="312"/>
      <c r="E85" s="312"/>
      <c r="F85" s="313" t="s">
        <v>970</v>
      </c>
      <c r="G85" s="312"/>
      <c r="H85" s="312" t="s">
        <v>980</v>
      </c>
      <c r="I85" s="312" t="s">
        <v>966</v>
      </c>
      <c r="J85" s="312">
        <v>20</v>
      </c>
      <c r="K85" s="300"/>
    </row>
    <row r="86" s="1" customFormat="1" ht="15" customHeight="1">
      <c r="B86" s="311"/>
      <c r="C86" s="312" t="s">
        <v>981</v>
      </c>
      <c r="D86" s="312"/>
      <c r="E86" s="312"/>
      <c r="F86" s="313" t="s">
        <v>970</v>
      </c>
      <c r="G86" s="312"/>
      <c r="H86" s="312" t="s">
        <v>982</v>
      </c>
      <c r="I86" s="312" t="s">
        <v>966</v>
      </c>
      <c r="J86" s="312">
        <v>20</v>
      </c>
      <c r="K86" s="300"/>
    </row>
    <row r="87" s="1" customFormat="1" ht="15" customHeight="1">
      <c r="B87" s="311"/>
      <c r="C87" s="286" t="s">
        <v>983</v>
      </c>
      <c r="D87" s="286"/>
      <c r="E87" s="286"/>
      <c r="F87" s="309" t="s">
        <v>970</v>
      </c>
      <c r="G87" s="310"/>
      <c r="H87" s="286" t="s">
        <v>984</v>
      </c>
      <c r="I87" s="286" t="s">
        <v>966</v>
      </c>
      <c r="J87" s="286">
        <v>50</v>
      </c>
      <c r="K87" s="300"/>
    </row>
    <row r="88" s="1" customFormat="1" ht="15" customHeight="1">
      <c r="B88" s="311"/>
      <c r="C88" s="286" t="s">
        <v>985</v>
      </c>
      <c r="D88" s="286"/>
      <c r="E88" s="286"/>
      <c r="F88" s="309" t="s">
        <v>970</v>
      </c>
      <c r="G88" s="310"/>
      <c r="H88" s="286" t="s">
        <v>986</v>
      </c>
      <c r="I88" s="286" t="s">
        <v>966</v>
      </c>
      <c r="J88" s="286">
        <v>20</v>
      </c>
      <c r="K88" s="300"/>
    </row>
    <row r="89" s="1" customFormat="1" ht="15" customHeight="1">
      <c r="B89" s="311"/>
      <c r="C89" s="286" t="s">
        <v>987</v>
      </c>
      <c r="D89" s="286"/>
      <c r="E89" s="286"/>
      <c r="F89" s="309" t="s">
        <v>970</v>
      </c>
      <c r="G89" s="310"/>
      <c r="H89" s="286" t="s">
        <v>988</v>
      </c>
      <c r="I89" s="286" t="s">
        <v>966</v>
      </c>
      <c r="J89" s="286">
        <v>20</v>
      </c>
      <c r="K89" s="300"/>
    </row>
    <row r="90" s="1" customFormat="1" ht="15" customHeight="1">
      <c r="B90" s="311"/>
      <c r="C90" s="286" t="s">
        <v>989</v>
      </c>
      <c r="D90" s="286"/>
      <c r="E90" s="286"/>
      <c r="F90" s="309" t="s">
        <v>970</v>
      </c>
      <c r="G90" s="310"/>
      <c r="H90" s="286" t="s">
        <v>990</v>
      </c>
      <c r="I90" s="286" t="s">
        <v>966</v>
      </c>
      <c r="J90" s="286">
        <v>50</v>
      </c>
      <c r="K90" s="300"/>
    </row>
    <row r="91" s="1" customFormat="1" ht="15" customHeight="1">
      <c r="B91" s="311"/>
      <c r="C91" s="286" t="s">
        <v>991</v>
      </c>
      <c r="D91" s="286"/>
      <c r="E91" s="286"/>
      <c r="F91" s="309" t="s">
        <v>970</v>
      </c>
      <c r="G91" s="310"/>
      <c r="H91" s="286" t="s">
        <v>991</v>
      </c>
      <c r="I91" s="286" t="s">
        <v>966</v>
      </c>
      <c r="J91" s="286">
        <v>50</v>
      </c>
      <c r="K91" s="300"/>
    </row>
    <row r="92" s="1" customFormat="1" ht="15" customHeight="1">
      <c r="B92" s="311"/>
      <c r="C92" s="286" t="s">
        <v>992</v>
      </c>
      <c r="D92" s="286"/>
      <c r="E92" s="286"/>
      <c r="F92" s="309" t="s">
        <v>970</v>
      </c>
      <c r="G92" s="310"/>
      <c r="H92" s="286" t="s">
        <v>993</v>
      </c>
      <c r="I92" s="286" t="s">
        <v>966</v>
      </c>
      <c r="J92" s="286">
        <v>255</v>
      </c>
      <c r="K92" s="300"/>
    </row>
    <row r="93" s="1" customFormat="1" ht="15" customHeight="1">
      <c r="B93" s="311"/>
      <c r="C93" s="286" t="s">
        <v>994</v>
      </c>
      <c r="D93" s="286"/>
      <c r="E93" s="286"/>
      <c r="F93" s="309" t="s">
        <v>964</v>
      </c>
      <c r="G93" s="310"/>
      <c r="H93" s="286" t="s">
        <v>995</v>
      </c>
      <c r="I93" s="286" t="s">
        <v>996</v>
      </c>
      <c r="J93" s="286"/>
      <c r="K93" s="300"/>
    </row>
    <row r="94" s="1" customFormat="1" ht="15" customHeight="1">
      <c r="B94" s="311"/>
      <c r="C94" s="286" t="s">
        <v>997</v>
      </c>
      <c r="D94" s="286"/>
      <c r="E94" s="286"/>
      <c r="F94" s="309" t="s">
        <v>964</v>
      </c>
      <c r="G94" s="310"/>
      <c r="H94" s="286" t="s">
        <v>998</v>
      </c>
      <c r="I94" s="286" t="s">
        <v>999</v>
      </c>
      <c r="J94" s="286"/>
      <c r="K94" s="300"/>
    </row>
    <row r="95" s="1" customFormat="1" ht="15" customHeight="1">
      <c r="B95" s="311"/>
      <c r="C95" s="286" t="s">
        <v>1000</v>
      </c>
      <c r="D95" s="286"/>
      <c r="E95" s="286"/>
      <c r="F95" s="309" t="s">
        <v>964</v>
      </c>
      <c r="G95" s="310"/>
      <c r="H95" s="286" t="s">
        <v>1000</v>
      </c>
      <c r="I95" s="286" t="s">
        <v>999</v>
      </c>
      <c r="J95" s="286"/>
      <c r="K95" s="300"/>
    </row>
    <row r="96" s="1" customFormat="1" ht="15" customHeight="1">
      <c r="B96" s="311"/>
      <c r="C96" s="286" t="s">
        <v>38</v>
      </c>
      <c r="D96" s="286"/>
      <c r="E96" s="286"/>
      <c r="F96" s="309" t="s">
        <v>964</v>
      </c>
      <c r="G96" s="310"/>
      <c r="H96" s="286" t="s">
        <v>1001</v>
      </c>
      <c r="I96" s="286" t="s">
        <v>999</v>
      </c>
      <c r="J96" s="286"/>
      <c r="K96" s="300"/>
    </row>
    <row r="97" s="1" customFormat="1" ht="15" customHeight="1">
      <c r="B97" s="311"/>
      <c r="C97" s="286" t="s">
        <v>48</v>
      </c>
      <c r="D97" s="286"/>
      <c r="E97" s="286"/>
      <c r="F97" s="309" t="s">
        <v>964</v>
      </c>
      <c r="G97" s="310"/>
      <c r="H97" s="286" t="s">
        <v>1002</v>
      </c>
      <c r="I97" s="286" t="s">
        <v>999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1003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958</v>
      </c>
      <c r="D103" s="301"/>
      <c r="E103" s="301"/>
      <c r="F103" s="301" t="s">
        <v>959</v>
      </c>
      <c r="G103" s="302"/>
      <c r="H103" s="301" t="s">
        <v>54</v>
      </c>
      <c r="I103" s="301" t="s">
        <v>57</v>
      </c>
      <c r="J103" s="301" t="s">
        <v>960</v>
      </c>
      <c r="K103" s="300"/>
    </row>
    <row r="104" s="1" customFormat="1" ht="17.25" customHeight="1">
      <c r="B104" s="298"/>
      <c r="C104" s="303" t="s">
        <v>961</v>
      </c>
      <c r="D104" s="303"/>
      <c r="E104" s="303"/>
      <c r="F104" s="304" t="s">
        <v>962</v>
      </c>
      <c r="G104" s="305"/>
      <c r="H104" s="303"/>
      <c r="I104" s="303"/>
      <c r="J104" s="303" t="s">
        <v>963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53</v>
      </c>
      <c r="D106" s="308"/>
      <c r="E106" s="308"/>
      <c r="F106" s="309" t="s">
        <v>964</v>
      </c>
      <c r="G106" s="286"/>
      <c r="H106" s="286" t="s">
        <v>1004</v>
      </c>
      <c r="I106" s="286" t="s">
        <v>966</v>
      </c>
      <c r="J106" s="286">
        <v>20</v>
      </c>
      <c r="K106" s="300"/>
    </row>
    <row r="107" s="1" customFormat="1" ht="15" customHeight="1">
      <c r="B107" s="298"/>
      <c r="C107" s="286" t="s">
        <v>967</v>
      </c>
      <c r="D107" s="286"/>
      <c r="E107" s="286"/>
      <c r="F107" s="309" t="s">
        <v>964</v>
      </c>
      <c r="G107" s="286"/>
      <c r="H107" s="286" t="s">
        <v>1004</v>
      </c>
      <c r="I107" s="286" t="s">
        <v>966</v>
      </c>
      <c r="J107" s="286">
        <v>120</v>
      </c>
      <c r="K107" s="300"/>
    </row>
    <row r="108" s="1" customFormat="1" ht="15" customHeight="1">
      <c r="B108" s="311"/>
      <c r="C108" s="286" t="s">
        <v>969</v>
      </c>
      <c r="D108" s="286"/>
      <c r="E108" s="286"/>
      <c r="F108" s="309" t="s">
        <v>970</v>
      </c>
      <c r="G108" s="286"/>
      <c r="H108" s="286" t="s">
        <v>1004</v>
      </c>
      <c r="I108" s="286" t="s">
        <v>966</v>
      </c>
      <c r="J108" s="286">
        <v>50</v>
      </c>
      <c r="K108" s="300"/>
    </row>
    <row r="109" s="1" customFormat="1" ht="15" customHeight="1">
      <c r="B109" s="311"/>
      <c r="C109" s="286" t="s">
        <v>972</v>
      </c>
      <c r="D109" s="286"/>
      <c r="E109" s="286"/>
      <c r="F109" s="309" t="s">
        <v>964</v>
      </c>
      <c r="G109" s="286"/>
      <c r="H109" s="286" t="s">
        <v>1004</v>
      </c>
      <c r="I109" s="286" t="s">
        <v>974</v>
      </c>
      <c r="J109" s="286"/>
      <c r="K109" s="300"/>
    </row>
    <row r="110" s="1" customFormat="1" ht="15" customHeight="1">
      <c r="B110" s="311"/>
      <c r="C110" s="286" t="s">
        <v>983</v>
      </c>
      <c r="D110" s="286"/>
      <c r="E110" s="286"/>
      <c r="F110" s="309" t="s">
        <v>970</v>
      </c>
      <c r="G110" s="286"/>
      <c r="H110" s="286" t="s">
        <v>1004</v>
      </c>
      <c r="I110" s="286" t="s">
        <v>966</v>
      </c>
      <c r="J110" s="286">
        <v>50</v>
      </c>
      <c r="K110" s="300"/>
    </row>
    <row r="111" s="1" customFormat="1" ht="15" customHeight="1">
      <c r="B111" s="311"/>
      <c r="C111" s="286" t="s">
        <v>991</v>
      </c>
      <c r="D111" s="286"/>
      <c r="E111" s="286"/>
      <c r="F111" s="309" t="s">
        <v>970</v>
      </c>
      <c r="G111" s="286"/>
      <c r="H111" s="286" t="s">
        <v>1004</v>
      </c>
      <c r="I111" s="286" t="s">
        <v>966</v>
      </c>
      <c r="J111" s="286">
        <v>50</v>
      </c>
      <c r="K111" s="300"/>
    </row>
    <row r="112" s="1" customFormat="1" ht="15" customHeight="1">
      <c r="B112" s="311"/>
      <c r="C112" s="286" t="s">
        <v>989</v>
      </c>
      <c r="D112" s="286"/>
      <c r="E112" s="286"/>
      <c r="F112" s="309" t="s">
        <v>970</v>
      </c>
      <c r="G112" s="286"/>
      <c r="H112" s="286" t="s">
        <v>1004</v>
      </c>
      <c r="I112" s="286" t="s">
        <v>966</v>
      </c>
      <c r="J112" s="286">
        <v>50</v>
      </c>
      <c r="K112" s="300"/>
    </row>
    <row r="113" s="1" customFormat="1" ht="15" customHeight="1">
      <c r="B113" s="311"/>
      <c r="C113" s="286" t="s">
        <v>53</v>
      </c>
      <c r="D113" s="286"/>
      <c r="E113" s="286"/>
      <c r="F113" s="309" t="s">
        <v>964</v>
      </c>
      <c r="G113" s="286"/>
      <c r="H113" s="286" t="s">
        <v>1005</v>
      </c>
      <c r="I113" s="286" t="s">
        <v>966</v>
      </c>
      <c r="J113" s="286">
        <v>20</v>
      </c>
      <c r="K113" s="300"/>
    </row>
    <row r="114" s="1" customFormat="1" ht="15" customHeight="1">
      <c r="B114" s="311"/>
      <c r="C114" s="286" t="s">
        <v>1006</v>
      </c>
      <c r="D114" s="286"/>
      <c r="E114" s="286"/>
      <c r="F114" s="309" t="s">
        <v>964</v>
      </c>
      <c r="G114" s="286"/>
      <c r="H114" s="286" t="s">
        <v>1007</v>
      </c>
      <c r="I114" s="286" t="s">
        <v>966</v>
      </c>
      <c r="J114" s="286">
        <v>120</v>
      </c>
      <c r="K114" s="300"/>
    </row>
    <row r="115" s="1" customFormat="1" ht="15" customHeight="1">
      <c r="B115" s="311"/>
      <c r="C115" s="286" t="s">
        <v>38</v>
      </c>
      <c r="D115" s="286"/>
      <c r="E115" s="286"/>
      <c r="F115" s="309" t="s">
        <v>964</v>
      </c>
      <c r="G115" s="286"/>
      <c r="H115" s="286" t="s">
        <v>1008</v>
      </c>
      <c r="I115" s="286" t="s">
        <v>999</v>
      </c>
      <c r="J115" s="286"/>
      <c r="K115" s="300"/>
    </row>
    <row r="116" s="1" customFormat="1" ht="15" customHeight="1">
      <c r="B116" s="311"/>
      <c r="C116" s="286" t="s">
        <v>48</v>
      </c>
      <c r="D116" s="286"/>
      <c r="E116" s="286"/>
      <c r="F116" s="309" t="s">
        <v>964</v>
      </c>
      <c r="G116" s="286"/>
      <c r="H116" s="286" t="s">
        <v>1009</v>
      </c>
      <c r="I116" s="286" t="s">
        <v>999</v>
      </c>
      <c r="J116" s="286"/>
      <c r="K116" s="300"/>
    </row>
    <row r="117" s="1" customFormat="1" ht="15" customHeight="1">
      <c r="B117" s="311"/>
      <c r="C117" s="286" t="s">
        <v>57</v>
      </c>
      <c r="D117" s="286"/>
      <c r="E117" s="286"/>
      <c r="F117" s="309" t="s">
        <v>964</v>
      </c>
      <c r="G117" s="286"/>
      <c r="H117" s="286" t="s">
        <v>1010</v>
      </c>
      <c r="I117" s="286" t="s">
        <v>1011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1012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958</v>
      </c>
      <c r="D123" s="301"/>
      <c r="E123" s="301"/>
      <c r="F123" s="301" t="s">
        <v>959</v>
      </c>
      <c r="G123" s="302"/>
      <c r="H123" s="301" t="s">
        <v>54</v>
      </c>
      <c r="I123" s="301" t="s">
        <v>57</v>
      </c>
      <c r="J123" s="301" t="s">
        <v>960</v>
      </c>
      <c r="K123" s="330"/>
    </row>
    <row r="124" s="1" customFormat="1" ht="17.25" customHeight="1">
      <c r="B124" s="329"/>
      <c r="C124" s="303" t="s">
        <v>961</v>
      </c>
      <c r="D124" s="303"/>
      <c r="E124" s="303"/>
      <c r="F124" s="304" t="s">
        <v>962</v>
      </c>
      <c r="G124" s="305"/>
      <c r="H124" s="303"/>
      <c r="I124" s="303"/>
      <c r="J124" s="303" t="s">
        <v>963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967</v>
      </c>
      <c r="D126" s="308"/>
      <c r="E126" s="308"/>
      <c r="F126" s="309" t="s">
        <v>964</v>
      </c>
      <c r="G126" s="286"/>
      <c r="H126" s="286" t="s">
        <v>1004</v>
      </c>
      <c r="I126" s="286" t="s">
        <v>966</v>
      </c>
      <c r="J126" s="286">
        <v>120</v>
      </c>
      <c r="K126" s="334"/>
    </row>
    <row r="127" s="1" customFormat="1" ht="15" customHeight="1">
      <c r="B127" s="331"/>
      <c r="C127" s="286" t="s">
        <v>1013</v>
      </c>
      <c r="D127" s="286"/>
      <c r="E127" s="286"/>
      <c r="F127" s="309" t="s">
        <v>964</v>
      </c>
      <c r="G127" s="286"/>
      <c r="H127" s="286" t="s">
        <v>1014</v>
      </c>
      <c r="I127" s="286" t="s">
        <v>966</v>
      </c>
      <c r="J127" s="286" t="s">
        <v>1015</v>
      </c>
      <c r="K127" s="334"/>
    </row>
    <row r="128" s="1" customFormat="1" ht="15" customHeight="1">
      <c r="B128" s="331"/>
      <c r="C128" s="286" t="s">
        <v>912</v>
      </c>
      <c r="D128" s="286"/>
      <c r="E128" s="286"/>
      <c r="F128" s="309" t="s">
        <v>964</v>
      </c>
      <c r="G128" s="286"/>
      <c r="H128" s="286" t="s">
        <v>1016</v>
      </c>
      <c r="I128" s="286" t="s">
        <v>966</v>
      </c>
      <c r="J128" s="286" t="s">
        <v>1015</v>
      </c>
      <c r="K128" s="334"/>
    </row>
    <row r="129" s="1" customFormat="1" ht="15" customHeight="1">
      <c r="B129" s="331"/>
      <c r="C129" s="286" t="s">
        <v>975</v>
      </c>
      <c r="D129" s="286"/>
      <c r="E129" s="286"/>
      <c r="F129" s="309" t="s">
        <v>970</v>
      </c>
      <c r="G129" s="286"/>
      <c r="H129" s="286" t="s">
        <v>976</v>
      </c>
      <c r="I129" s="286" t="s">
        <v>966</v>
      </c>
      <c r="J129" s="286">
        <v>15</v>
      </c>
      <c r="K129" s="334"/>
    </row>
    <row r="130" s="1" customFormat="1" ht="15" customHeight="1">
      <c r="B130" s="331"/>
      <c r="C130" s="312" t="s">
        <v>977</v>
      </c>
      <c r="D130" s="312"/>
      <c r="E130" s="312"/>
      <c r="F130" s="313" t="s">
        <v>970</v>
      </c>
      <c r="G130" s="312"/>
      <c r="H130" s="312" t="s">
        <v>978</v>
      </c>
      <c r="I130" s="312" t="s">
        <v>966</v>
      </c>
      <c r="J130" s="312">
        <v>15</v>
      </c>
      <c r="K130" s="334"/>
    </row>
    <row r="131" s="1" customFormat="1" ht="15" customHeight="1">
      <c r="B131" s="331"/>
      <c r="C131" s="312" t="s">
        <v>979</v>
      </c>
      <c r="D131" s="312"/>
      <c r="E131" s="312"/>
      <c r="F131" s="313" t="s">
        <v>970</v>
      </c>
      <c r="G131" s="312"/>
      <c r="H131" s="312" t="s">
        <v>980</v>
      </c>
      <c r="I131" s="312" t="s">
        <v>966</v>
      </c>
      <c r="J131" s="312">
        <v>20</v>
      </c>
      <c r="K131" s="334"/>
    </row>
    <row r="132" s="1" customFormat="1" ht="15" customHeight="1">
      <c r="B132" s="331"/>
      <c r="C132" s="312" t="s">
        <v>981</v>
      </c>
      <c r="D132" s="312"/>
      <c r="E132" s="312"/>
      <c r="F132" s="313" t="s">
        <v>970</v>
      </c>
      <c r="G132" s="312"/>
      <c r="H132" s="312" t="s">
        <v>982</v>
      </c>
      <c r="I132" s="312" t="s">
        <v>966</v>
      </c>
      <c r="J132" s="312">
        <v>20</v>
      </c>
      <c r="K132" s="334"/>
    </row>
    <row r="133" s="1" customFormat="1" ht="15" customHeight="1">
      <c r="B133" s="331"/>
      <c r="C133" s="286" t="s">
        <v>969</v>
      </c>
      <c r="D133" s="286"/>
      <c r="E133" s="286"/>
      <c r="F133" s="309" t="s">
        <v>970</v>
      </c>
      <c r="G133" s="286"/>
      <c r="H133" s="286" t="s">
        <v>1004</v>
      </c>
      <c r="I133" s="286" t="s">
        <v>966</v>
      </c>
      <c r="J133" s="286">
        <v>50</v>
      </c>
      <c r="K133" s="334"/>
    </row>
    <row r="134" s="1" customFormat="1" ht="15" customHeight="1">
      <c r="B134" s="331"/>
      <c r="C134" s="286" t="s">
        <v>983</v>
      </c>
      <c r="D134" s="286"/>
      <c r="E134" s="286"/>
      <c r="F134" s="309" t="s">
        <v>970</v>
      </c>
      <c r="G134" s="286"/>
      <c r="H134" s="286" t="s">
        <v>1004</v>
      </c>
      <c r="I134" s="286" t="s">
        <v>966</v>
      </c>
      <c r="J134" s="286">
        <v>50</v>
      </c>
      <c r="K134" s="334"/>
    </row>
    <row r="135" s="1" customFormat="1" ht="15" customHeight="1">
      <c r="B135" s="331"/>
      <c r="C135" s="286" t="s">
        <v>989</v>
      </c>
      <c r="D135" s="286"/>
      <c r="E135" s="286"/>
      <c r="F135" s="309" t="s">
        <v>970</v>
      </c>
      <c r="G135" s="286"/>
      <c r="H135" s="286" t="s">
        <v>1004</v>
      </c>
      <c r="I135" s="286" t="s">
        <v>966</v>
      </c>
      <c r="J135" s="286">
        <v>50</v>
      </c>
      <c r="K135" s="334"/>
    </row>
    <row r="136" s="1" customFormat="1" ht="15" customHeight="1">
      <c r="B136" s="331"/>
      <c r="C136" s="286" t="s">
        <v>991</v>
      </c>
      <c r="D136" s="286"/>
      <c r="E136" s="286"/>
      <c r="F136" s="309" t="s">
        <v>970</v>
      </c>
      <c r="G136" s="286"/>
      <c r="H136" s="286" t="s">
        <v>1004</v>
      </c>
      <c r="I136" s="286" t="s">
        <v>966</v>
      </c>
      <c r="J136" s="286">
        <v>50</v>
      </c>
      <c r="K136" s="334"/>
    </row>
    <row r="137" s="1" customFormat="1" ht="15" customHeight="1">
      <c r="B137" s="331"/>
      <c r="C137" s="286" t="s">
        <v>992</v>
      </c>
      <c r="D137" s="286"/>
      <c r="E137" s="286"/>
      <c r="F137" s="309" t="s">
        <v>970</v>
      </c>
      <c r="G137" s="286"/>
      <c r="H137" s="286" t="s">
        <v>1017</v>
      </c>
      <c r="I137" s="286" t="s">
        <v>966</v>
      </c>
      <c r="J137" s="286">
        <v>255</v>
      </c>
      <c r="K137" s="334"/>
    </row>
    <row r="138" s="1" customFormat="1" ht="15" customHeight="1">
      <c r="B138" s="331"/>
      <c r="C138" s="286" t="s">
        <v>994</v>
      </c>
      <c r="D138" s="286"/>
      <c r="E138" s="286"/>
      <c r="F138" s="309" t="s">
        <v>964</v>
      </c>
      <c r="G138" s="286"/>
      <c r="H138" s="286" t="s">
        <v>1018</v>
      </c>
      <c r="I138" s="286" t="s">
        <v>996</v>
      </c>
      <c r="J138" s="286"/>
      <c r="K138" s="334"/>
    </row>
    <row r="139" s="1" customFormat="1" ht="15" customHeight="1">
      <c r="B139" s="331"/>
      <c r="C139" s="286" t="s">
        <v>997</v>
      </c>
      <c r="D139" s="286"/>
      <c r="E139" s="286"/>
      <c r="F139" s="309" t="s">
        <v>964</v>
      </c>
      <c r="G139" s="286"/>
      <c r="H139" s="286" t="s">
        <v>1019</v>
      </c>
      <c r="I139" s="286" t="s">
        <v>999</v>
      </c>
      <c r="J139" s="286"/>
      <c r="K139" s="334"/>
    </row>
    <row r="140" s="1" customFormat="1" ht="15" customHeight="1">
      <c r="B140" s="331"/>
      <c r="C140" s="286" t="s">
        <v>1000</v>
      </c>
      <c r="D140" s="286"/>
      <c r="E140" s="286"/>
      <c r="F140" s="309" t="s">
        <v>964</v>
      </c>
      <c r="G140" s="286"/>
      <c r="H140" s="286" t="s">
        <v>1000</v>
      </c>
      <c r="I140" s="286" t="s">
        <v>999</v>
      </c>
      <c r="J140" s="286"/>
      <c r="K140" s="334"/>
    </row>
    <row r="141" s="1" customFormat="1" ht="15" customHeight="1">
      <c r="B141" s="331"/>
      <c r="C141" s="286" t="s">
        <v>38</v>
      </c>
      <c r="D141" s="286"/>
      <c r="E141" s="286"/>
      <c r="F141" s="309" t="s">
        <v>964</v>
      </c>
      <c r="G141" s="286"/>
      <c r="H141" s="286" t="s">
        <v>1020</v>
      </c>
      <c r="I141" s="286" t="s">
        <v>999</v>
      </c>
      <c r="J141" s="286"/>
      <c r="K141" s="334"/>
    </row>
    <row r="142" s="1" customFormat="1" ht="15" customHeight="1">
      <c r="B142" s="331"/>
      <c r="C142" s="286" t="s">
        <v>1021</v>
      </c>
      <c r="D142" s="286"/>
      <c r="E142" s="286"/>
      <c r="F142" s="309" t="s">
        <v>964</v>
      </c>
      <c r="G142" s="286"/>
      <c r="H142" s="286" t="s">
        <v>1022</v>
      </c>
      <c r="I142" s="286" t="s">
        <v>999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1023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958</v>
      </c>
      <c r="D148" s="301"/>
      <c r="E148" s="301"/>
      <c r="F148" s="301" t="s">
        <v>959</v>
      </c>
      <c r="G148" s="302"/>
      <c r="H148" s="301" t="s">
        <v>54</v>
      </c>
      <c r="I148" s="301" t="s">
        <v>57</v>
      </c>
      <c r="J148" s="301" t="s">
        <v>960</v>
      </c>
      <c r="K148" s="300"/>
    </row>
    <row r="149" s="1" customFormat="1" ht="17.25" customHeight="1">
      <c r="B149" s="298"/>
      <c r="C149" s="303" t="s">
        <v>961</v>
      </c>
      <c r="D149" s="303"/>
      <c r="E149" s="303"/>
      <c r="F149" s="304" t="s">
        <v>962</v>
      </c>
      <c r="G149" s="305"/>
      <c r="H149" s="303"/>
      <c r="I149" s="303"/>
      <c r="J149" s="303" t="s">
        <v>963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967</v>
      </c>
      <c r="D151" s="286"/>
      <c r="E151" s="286"/>
      <c r="F151" s="339" t="s">
        <v>964</v>
      </c>
      <c r="G151" s="286"/>
      <c r="H151" s="338" t="s">
        <v>1004</v>
      </c>
      <c r="I151" s="338" t="s">
        <v>966</v>
      </c>
      <c r="J151" s="338">
        <v>120</v>
      </c>
      <c r="K151" s="334"/>
    </row>
    <row r="152" s="1" customFormat="1" ht="15" customHeight="1">
      <c r="B152" s="311"/>
      <c r="C152" s="338" t="s">
        <v>1013</v>
      </c>
      <c r="D152" s="286"/>
      <c r="E152" s="286"/>
      <c r="F152" s="339" t="s">
        <v>964</v>
      </c>
      <c r="G152" s="286"/>
      <c r="H152" s="338" t="s">
        <v>1024</v>
      </c>
      <c r="I152" s="338" t="s">
        <v>966</v>
      </c>
      <c r="J152" s="338" t="s">
        <v>1015</v>
      </c>
      <c r="K152" s="334"/>
    </row>
    <row r="153" s="1" customFormat="1" ht="15" customHeight="1">
      <c r="B153" s="311"/>
      <c r="C153" s="338" t="s">
        <v>912</v>
      </c>
      <c r="D153" s="286"/>
      <c r="E153" s="286"/>
      <c r="F153" s="339" t="s">
        <v>964</v>
      </c>
      <c r="G153" s="286"/>
      <c r="H153" s="338" t="s">
        <v>1025</v>
      </c>
      <c r="I153" s="338" t="s">
        <v>966</v>
      </c>
      <c r="J153" s="338" t="s">
        <v>1015</v>
      </c>
      <c r="K153" s="334"/>
    </row>
    <row r="154" s="1" customFormat="1" ht="15" customHeight="1">
      <c r="B154" s="311"/>
      <c r="C154" s="338" t="s">
        <v>969</v>
      </c>
      <c r="D154" s="286"/>
      <c r="E154" s="286"/>
      <c r="F154" s="339" t="s">
        <v>970</v>
      </c>
      <c r="G154" s="286"/>
      <c r="H154" s="338" t="s">
        <v>1004</v>
      </c>
      <c r="I154" s="338" t="s">
        <v>966</v>
      </c>
      <c r="J154" s="338">
        <v>50</v>
      </c>
      <c r="K154" s="334"/>
    </row>
    <row r="155" s="1" customFormat="1" ht="15" customHeight="1">
      <c r="B155" s="311"/>
      <c r="C155" s="338" t="s">
        <v>972</v>
      </c>
      <c r="D155" s="286"/>
      <c r="E155" s="286"/>
      <c r="F155" s="339" t="s">
        <v>964</v>
      </c>
      <c r="G155" s="286"/>
      <c r="H155" s="338" t="s">
        <v>1004</v>
      </c>
      <c r="I155" s="338" t="s">
        <v>974</v>
      </c>
      <c r="J155" s="338"/>
      <c r="K155" s="334"/>
    </row>
    <row r="156" s="1" customFormat="1" ht="15" customHeight="1">
      <c r="B156" s="311"/>
      <c r="C156" s="338" t="s">
        <v>983</v>
      </c>
      <c r="D156" s="286"/>
      <c r="E156" s="286"/>
      <c r="F156" s="339" t="s">
        <v>970</v>
      </c>
      <c r="G156" s="286"/>
      <c r="H156" s="338" t="s">
        <v>1004</v>
      </c>
      <c r="I156" s="338" t="s">
        <v>966</v>
      </c>
      <c r="J156" s="338">
        <v>50</v>
      </c>
      <c r="K156" s="334"/>
    </row>
    <row r="157" s="1" customFormat="1" ht="15" customHeight="1">
      <c r="B157" s="311"/>
      <c r="C157" s="338" t="s">
        <v>991</v>
      </c>
      <c r="D157" s="286"/>
      <c r="E157" s="286"/>
      <c r="F157" s="339" t="s">
        <v>970</v>
      </c>
      <c r="G157" s="286"/>
      <c r="H157" s="338" t="s">
        <v>1004</v>
      </c>
      <c r="I157" s="338" t="s">
        <v>966</v>
      </c>
      <c r="J157" s="338">
        <v>50</v>
      </c>
      <c r="K157" s="334"/>
    </row>
    <row r="158" s="1" customFormat="1" ht="15" customHeight="1">
      <c r="B158" s="311"/>
      <c r="C158" s="338" t="s">
        <v>989</v>
      </c>
      <c r="D158" s="286"/>
      <c r="E158" s="286"/>
      <c r="F158" s="339" t="s">
        <v>970</v>
      </c>
      <c r="G158" s="286"/>
      <c r="H158" s="338" t="s">
        <v>1004</v>
      </c>
      <c r="I158" s="338" t="s">
        <v>966</v>
      </c>
      <c r="J158" s="338">
        <v>50</v>
      </c>
      <c r="K158" s="334"/>
    </row>
    <row r="159" s="1" customFormat="1" ht="15" customHeight="1">
      <c r="B159" s="311"/>
      <c r="C159" s="338" t="s">
        <v>108</v>
      </c>
      <c r="D159" s="286"/>
      <c r="E159" s="286"/>
      <c r="F159" s="339" t="s">
        <v>964</v>
      </c>
      <c r="G159" s="286"/>
      <c r="H159" s="338" t="s">
        <v>1026</v>
      </c>
      <c r="I159" s="338" t="s">
        <v>966</v>
      </c>
      <c r="J159" s="338" t="s">
        <v>1027</v>
      </c>
      <c r="K159" s="334"/>
    </row>
    <row r="160" s="1" customFormat="1" ht="15" customHeight="1">
      <c r="B160" s="311"/>
      <c r="C160" s="338" t="s">
        <v>1028</v>
      </c>
      <c r="D160" s="286"/>
      <c r="E160" s="286"/>
      <c r="F160" s="339" t="s">
        <v>964</v>
      </c>
      <c r="G160" s="286"/>
      <c r="H160" s="338" t="s">
        <v>1029</v>
      </c>
      <c r="I160" s="338" t="s">
        <v>999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1030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958</v>
      </c>
      <c r="D166" s="301"/>
      <c r="E166" s="301"/>
      <c r="F166" s="301" t="s">
        <v>959</v>
      </c>
      <c r="G166" s="343"/>
      <c r="H166" s="344" t="s">
        <v>54</v>
      </c>
      <c r="I166" s="344" t="s">
        <v>57</v>
      </c>
      <c r="J166" s="301" t="s">
        <v>960</v>
      </c>
      <c r="K166" s="278"/>
    </row>
    <row r="167" s="1" customFormat="1" ht="17.25" customHeight="1">
      <c r="B167" s="279"/>
      <c r="C167" s="303" t="s">
        <v>961</v>
      </c>
      <c r="D167" s="303"/>
      <c r="E167" s="303"/>
      <c r="F167" s="304" t="s">
        <v>962</v>
      </c>
      <c r="G167" s="345"/>
      <c r="H167" s="346"/>
      <c r="I167" s="346"/>
      <c r="J167" s="303" t="s">
        <v>963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967</v>
      </c>
      <c r="D169" s="286"/>
      <c r="E169" s="286"/>
      <c r="F169" s="309" t="s">
        <v>964</v>
      </c>
      <c r="G169" s="286"/>
      <c r="H169" s="286" t="s">
        <v>1004</v>
      </c>
      <c r="I169" s="286" t="s">
        <v>966</v>
      </c>
      <c r="J169" s="286">
        <v>120</v>
      </c>
      <c r="K169" s="334"/>
    </row>
    <row r="170" s="1" customFormat="1" ht="15" customHeight="1">
      <c r="B170" s="311"/>
      <c r="C170" s="286" t="s">
        <v>1013</v>
      </c>
      <c r="D170" s="286"/>
      <c r="E170" s="286"/>
      <c r="F170" s="309" t="s">
        <v>964</v>
      </c>
      <c r="G170" s="286"/>
      <c r="H170" s="286" t="s">
        <v>1014</v>
      </c>
      <c r="I170" s="286" t="s">
        <v>966</v>
      </c>
      <c r="J170" s="286" t="s">
        <v>1015</v>
      </c>
      <c r="K170" s="334"/>
    </row>
    <row r="171" s="1" customFormat="1" ht="15" customHeight="1">
      <c r="B171" s="311"/>
      <c r="C171" s="286" t="s">
        <v>912</v>
      </c>
      <c r="D171" s="286"/>
      <c r="E171" s="286"/>
      <c r="F171" s="309" t="s">
        <v>964</v>
      </c>
      <c r="G171" s="286"/>
      <c r="H171" s="286" t="s">
        <v>1031</v>
      </c>
      <c r="I171" s="286" t="s">
        <v>966</v>
      </c>
      <c r="J171" s="286" t="s">
        <v>1015</v>
      </c>
      <c r="K171" s="334"/>
    </row>
    <row r="172" s="1" customFormat="1" ht="15" customHeight="1">
      <c r="B172" s="311"/>
      <c r="C172" s="286" t="s">
        <v>969</v>
      </c>
      <c r="D172" s="286"/>
      <c r="E172" s="286"/>
      <c r="F172" s="309" t="s">
        <v>970</v>
      </c>
      <c r="G172" s="286"/>
      <c r="H172" s="286" t="s">
        <v>1031</v>
      </c>
      <c r="I172" s="286" t="s">
        <v>966</v>
      </c>
      <c r="J172" s="286">
        <v>50</v>
      </c>
      <c r="K172" s="334"/>
    </row>
    <row r="173" s="1" customFormat="1" ht="15" customHeight="1">
      <c r="B173" s="311"/>
      <c r="C173" s="286" t="s">
        <v>972</v>
      </c>
      <c r="D173" s="286"/>
      <c r="E173" s="286"/>
      <c r="F173" s="309" t="s">
        <v>964</v>
      </c>
      <c r="G173" s="286"/>
      <c r="H173" s="286" t="s">
        <v>1031</v>
      </c>
      <c r="I173" s="286" t="s">
        <v>974</v>
      </c>
      <c r="J173" s="286"/>
      <c r="K173" s="334"/>
    </row>
    <row r="174" s="1" customFormat="1" ht="15" customHeight="1">
      <c r="B174" s="311"/>
      <c r="C174" s="286" t="s">
        <v>983</v>
      </c>
      <c r="D174" s="286"/>
      <c r="E174" s="286"/>
      <c r="F174" s="309" t="s">
        <v>970</v>
      </c>
      <c r="G174" s="286"/>
      <c r="H174" s="286" t="s">
        <v>1031</v>
      </c>
      <c r="I174" s="286" t="s">
        <v>966</v>
      </c>
      <c r="J174" s="286">
        <v>50</v>
      </c>
      <c r="K174" s="334"/>
    </row>
    <row r="175" s="1" customFormat="1" ht="15" customHeight="1">
      <c r="B175" s="311"/>
      <c r="C175" s="286" t="s">
        <v>991</v>
      </c>
      <c r="D175" s="286"/>
      <c r="E175" s="286"/>
      <c r="F175" s="309" t="s">
        <v>970</v>
      </c>
      <c r="G175" s="286"/>
      <c r="H175" s="286" t="s">
        <v>1031</v>
      </c>
      <c r="I175" s="286" t="s">
        <v>966</v>
      </c>
      <c r="J175" s="286">
        <v>50</v>
      </c>
      <c r="K175" s="334"/>
    </row>
    <row r="176" s="1" customFormat="1" ht="15" customHeight="1">
      <c r="B176" s="311"/>
      <c r="C176" s="286" t="s">
        <v>989</v>
      </c>
      <c r="D176" s="286"/>
      <c r="E176" s="286"/>
      <c r="F176" s="309" t="s">
        <v>970</v>
      </c>
      <c r="G176" s="286"/>
      <c r="H176" s="286" t="s">
        <v>1031</v>
      </c>
      <c r="I176" s="286" t="s">
        <v>966</v>
      </c>
      <c r="J176" s="286">
        <v>50</v>
      </c>
      <c r="K176" s="334"/>
    </row>
    <row r="177" s="1" customFormat="1" ht="15" customHeight="1">
      <c r="B177" s="311"/>
      <c r="C177" s="286" t="s">
        <v>117</v>
      </c>
      <c r="D177" s="286"/>
      <c r="E177" s="286"/>
      <c r="F177" s="309" t="s">
        <v>964</v>
      </c>
      <c r="G177" s="286"/>
      <c r="H177" s="286" t="s">
        <v>1032</v>
      </c>
      <c r="I177" s="286" t="s">
        <v>1033</v>
      </c>
      <c r="J177" s="286"/>
      <c r="K177" s="334"/>
    </row>
    <row r="178" s="1" customFormat="1" ht="15" customHeight="1">
      <c r="B178" s="311"/>
      <c r="C178" s="286" t="s">
        <v>57</v>
      </c>
      <c r="D178" s="286"/>
      <c r="E178" s="286"/>
      <c r="F178" s="309" t="s">
        <v>964</v>
      </c>
      <c r="G178" s="286"/>
      <c r="H178" s="286" t="s">
        <v>1034</v>
      </c>
      <c r="I178" s="286" t="s">
        <v>1035</v>
      </c>
      <c r="J178" s="286">
        <v>1</v>
      </c>
      <c r="K178" s="334"/>
    </row>
    <row r="179" s="1" customFormat="1" ht="15" customHeight="1">
      <c r="B179" s="311"/>
      <c r="C179" s="286" t="s">
        <v>53</v>
      </c>
      <c r="D179" s="286"/>
      <c r="E179" s="286"/>
      <c r="F179" s="309" t="s">
        <v>964</v>
      </c>
      <c r="G179" s="286"/>
      <c r="H179" s="286" t="s">
        <v>1036</v>
      </c>
      <c r="I179" s="286" t="s">
        <v>966</v>
      </c>
      <c r="J179" s="286">
        <v>20</v>
      </c>
      <c r="K179" s="334"/>
    </row>
    <row r="180" s="1" customFormat="1" ht="15" customHeight="1">
      <c r="B180" s="311"/>
      <c r="C180" s="286" t="s">
        <v>54</v>
      </c>
      <c r="D180" s="286"/>
      <c r="E180" s="286"/>
      <c r="F180" s="309" t="s">
        <v>964</v>
      </c>
      <c r="G180" s="286"/>
      <c r="H180" s="286" t="s">
        <v>1037</v>
      </c>
      <c r="I180" s="286" t="s">
        <v>966</v>
      </c>
      <c r="J180" s="286">
        <v>255</v>
      </c>
      <c r="K180" s="334"/>
    </row>
    <row r="181" s="1" customFormat="1" ht="15" customHeight="1">
      <c r="B181" s="311"/>
      <c r="C181" s="286" t="s">
        <v>118</v>
      </c>
      <c r="D181" s="286"/>
      <c r="E181" s="286"/>
      <c r="F181" s="309" t="s">
        <v>964</v>
      </c>
      <c r="G181" s="286"/>
      <c r="H181" s="286" t="s">
        <v>928</v>
      </c>
      <c r="I181" s="286" t="s">
        <v>966</v>
      </c>
      <c r="J181" s="286">
        <v>10</v>
      </c>
      <c r="K181" s="334"/>
    </row>
    <row r="182" s="1" customFormat="1" ht="15" customHeight="1">
      <c r="B182" s="311"/>
      <c r="C182" s="286" t="s">
        <v>119</v>
      </c>
      <c r="D182" s="286"/>
      <c r="E182" s="286"/>
      <c r="F182" s="309" t="s">
        <v>964</v>
      </c>
      <c r="G182" s="286"/>
      <c r="H182" s="286" t="s">
        <v>1038</v>
      </c>
      <c r="I182" s="286" t="s">
        <v>999</v>
      </c>
      <c r="J182" s="286"/>
      <c r="K182" s="334"/>
    </row>
    <row r="183" s="1" customFormat="1" ht="15" customHeight="1">
      <c r="B183" s="311"/>
      <c r="C183" s="286" t="s">
        <v>1039</v>
      </c>
      <c r="D183" s="286"/>
      <c r="E183" s="286"/>
      <c r="F183" s="309" t="s">
        <v>964</v>
      </c>
      <c r="G183" s="286"/>
      <c r="H183" s="286" t="s">
        <v>1040</v>
      </c>
      <c r="I183" s="286" t="s">
        <v>999</v>
      </c>
      <c r="J183" s="286"/>
      <c r="K183" s="334"/>
    </row>
    <row r="184" s="1" customFormat="1" ht="15" customHeight="1">
      <c r="B184" s="311"/>
      <c r="C184" s="286" t="s">
        <v>1028</v>
      </c>
      <c r="D184" s="286"/>
      <c r="E184" s="286"/>
      <c r="F184" s="309" t="s">
        <v>964</v>
      </c>
      <c r="G184" s="286"/>
      <c r="H184" s="286" t="s">
        <v>1041</v>
      </c>
      <c r="I184" s="286" t="s">
        <v>999</v>
      </c>
      <c r="J184" s="286"/>
      <c r="K184" s="334"/>
    </row>
    <row r="185" s="1" customFormat="1" ht="15" customHeight="1">
      <c r="B185" s="311"/>
      <c r="C185" s="286" t="s">
        <v>121</v>
      </c>
      <c r="D185" s="286"/>
      <c r="E185" s="286"/>
      <c r="F185" s="309" t="s">
        <v>970</v>
      </c>
      <c r="G185" s="286"/>
      <c r="H185" s="286" t="s">
        <v>1042</v>
      </c>
      <c r="I185" s="286" t="s">
        <v>966</v>
      </c>
      <c r="J185" s="286">
        <v>50</v>
      </c>
      <c r="K185" s="334"/>
    </row>
    <row r="186" s="1" customFormat="1" ht="15" customHeight="1">
      <c r="B186" s="311"/>
      <c r="C186" s="286" t="s">
        <v>1043</v>
      </c>
      <c r="D186" s="286"/>
      <c r="E186" s="286"/>
      <c r="F186" s="309" t="s">
        <v>970</v>
      </c>
      <c r="G186" s="286"/>
      <c r="H186" s="286" t="s">
        <v>1044</v>
      </c>
      <c r="I186" s="286" t="s">
        <v>1045</v>
      </c>
      <c r="J186" s="286"/>
      <c r="K186" s="334"/>
    </row>
    <row r="187" s="1" customFormat="1" ht="15" customHeight="1">
      <c r="B187" s="311"/>
      <c r="C187" s="286" t="s">
        <v>1046</v>
      </c>
      <c r="D187" s="286"/>
      <c r="E187" s="286"/>
      <c r="F187" s="309" t="s">
        <v>970</v>
      </c>
      <c r="G187" s="286"/>
      <c r="H187" s="286" t="s">
        <v>1047</v>
      </c>
      <c r="I187" s="286" t="s">
        <v>1045</v>
      </c>
      <c r="J187" s="286"/>
      <c r="K187" s="334"/>
    </row>
    <row r="188" s="1" customFormat="1" ht="15" customHeight="1">
      <c r="B188" s="311"/>
      <c r="C188" s="286" t="s">
        <v>1048</v>
      </c>
      <c r="D188" s="286"/>
      <c r="E188" s="286"/>
      <c r="F188" s="309" t="s">
        <v>970</v>
      </c>
      <c r="G188" s="286"/>
      <c r="H188" s="286" t="s">
        <v>1049</v>
      </c>
      <c r="I188" s="286" t="s">
        <v>1045</v>
      </c>
      <c r="J188" s="286"/>
      <c r="K188" s="334"/>
    </row>
    <row r="189" s="1" customFormat="1" ht="15" customHeight="1">
      <c r="B189" s="311"/>
      <c r="C189" s="347" t="s">
        <v>1050</v>
      </c>
      <c r="D189" s="286"/>
      <c r="E189" s="286"/>
      <c r="F189" s="309" t="s">
        <v>970</v>
      </c>
      <c r="G189" s="286"/>
      <c r="H189" s="286" t="s">
        <v>1051</v>
      </c>
      <c r="I189" s="286" t="s">
        <v>1052</v>
      </c>
      <c r="J189" s="348" t="s">
        <v>1053</v>
      </c>
      <c r="K189" s="334"/>
    </row>
    <row r="190" s="1" customFormat="1" ht="15" customHeight="1">
      <c r="B190" s="311"/>
      <c r="C190" s="347" t="s">
        <v>42</v>
      </c>
      <c r="D190" s="286"/>
      <c r="E190" s="286"/>
      <c r="F190" s="309" t="s">
        <v>964</v>
      </c>
      <c r="G190" s="286"/>
      <c r="H190" s="283" t="s">
        <v>1054</v>
      </c>
      <c r="I190" s="286" t="s">
        <v>1055</v>
      </c>
      <c r="J190" s="286"/>
      <c r="K190" s="334"/>
    </row>
    <row r="191" s="1" customFormat="1" ht="15" customHeight="1">
      <c r="B191" s="311"/>
      <c r="C191" s="347" t="s">
        <v>1056</v>
      </c>
      <c r="D191" s="286"/>
      <c r="E191" s="286"/>
      <c r="F191" s="309" t="s">
        <v>964</v>
      </c>
      <c r="G191" s="286"/>
      <c r="H191" s="286" t="s">
        <v>1057</v>
      </c>
      <c r="I191" s="286" t="s">
        <v>999</v>
      </c>
      <c r="J191" s="286"/>
      <c r="K191" s="334"/>
    </row>
    <row r="192" s="1" customFormat="1" ht="15" customHeight="1">
      <c r="B192" s="311"/>
      <c r="C192" s="347" t="s">
        <v>1058</v>
      </c>
      <c r="D192" s="286"/>
      <c r="E192" s="286"/>
      <c r="F192" s="309" t="s">
        <v>964</v>
      </c>
      <c r="G192" s="286"/>
      <c r="H192" s="286" t="s">
        <v>1059</v>
      </c>
      <c r="I192" s="286" t="s">
        <v>999</v>
      </c>
      <c r="J192" s="286"/>
      <c r="K192" s="334"/>
    </row>
    <row r="193" s="1" customFormat="1" ht="15" customHeight="1">
      <c r="B193" s="311"/>
      <c r="C193" s="347" t="s">
        <v>1060</v>
      </c>
      <c r="D193" s="286"/>
      <c r="E193" s="286"/>
      <c r="F193" s="309" t="s">
        <v>970</v>
      </c>
      <c r="G193" s="286"/>
      <c r="H193" s="286" t="s">
        <v>1061</v>
      </c>
      <c r="I193" s="286" t="s">
        <v>999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1062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1063</v>
      </c>
      <c r="D200" s="350"/>
      <c r="E200" s="350"/>
      <c r="F200" s="350" t="s">
        <v>1064</v>
      </c>
      <c r="G200" s="351"/>
      <c r="H200" s="350" t="s">
        <v>1065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1055</v>
      </c>
      <c r="D202" s="286"/>
      <c r="E202" s="286"/>
      <c r="F202" s="309" t="s">
        <v>43</v>
      </c>
      <c r="G202" s="286"/>
      <c r="H202" s="286" t="s">
        <v>1066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44</v>
      </c>
      <c r="G203" s="286"/>
      <c r="H203" s="286" t="s">
        <v>1067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47</v>
      </c>
      <c r="G204" s="286"/>
      <c r="H204" s="286" t="s">
        <v>1068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45</v>
      </c>
      <c r="G205" s="286"/>
      <c r="H205" s="286" t="s">
        <v>1069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46</v>
      </c>
      <c r="G206" s="286"/>
      <c r="H206" s="286" t="s">
        <v>1070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1011</v>
      </c>
      <c r="D208" s="286"/>
      <c r="E208" s="286"/>
      <c r="F208" s="309" t="s">
        <v>79</v>
      </c>
      <c r="G208" s="286"/>
      <c r="H208" s="286" t="s">
        <v>1071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907</v>
      </c>
      <c r="G209" s="286"/>
      <c r="H209" s="286" t="s">
        <v>908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905</v>
      </c>
      <c r="G210" s="286"/>
      <c r="H210" s="286" t="s">
        <v>1072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101</v>
      </c>
      <c r="G211" s="347"/>
      <c r="H211" s="338" t="s">
        <v>909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910</v>
      </c>
      <c r="G212" s="347"/>
      <c r="H212" s="338" t="s">
        <v>873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1035</v>
      </c>
      <c r="D214" s="286"/>
      <c r="E214" s="286"/>
      <c r="F214" s="309">
        <v>1</v>
      </c>
      <c r="G214" s="347"/>
      <c r="H214" s="338" t="s">
        <v>1073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1074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1075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1076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Malá vodní nádrž MVN1 a Vedlejší polní cesta VC4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ROUND((SUM(BE84:BE218)),  2)</f>
        <v>0</v>
      </c>
      <c r="G33" s="39"/>
      <c r="H33" s="39"/>
      <c r="I33" s="149">
        <v>0.20999999999999999</v>
      </c>
      <c r="J33" s="148">
        <f>ROUND(((SUM(BE84:BE218))*I33),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ROUND((SUM(BF84:BF218)),  2)</f>
        <v>0</v>
      </c>
      <c r="G34" s="39"/>
      <c r="H34" s="39"/>
      <c r="I34" s="149">
        <v>0.14999999999999999</v>
      </c>
      <c r="J34" s="148">
        <f>ROUND(((SUM(BF84:BF218))*I34),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ROUND((SUM(BG84:BG218)),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ROUND((SUM(BH84:BH218)),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ROUND((SUM(BI84:BI218)),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Malá vodní nádrž MVN1 a Vedlejší polní cesta VC4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01.1 - Zátopa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Poustka</v>
      </c>
      <c r="G52" s="41"/>
      <c r="H52" s="41"/>
      <c r="I52" s="33" t="s">
        <v>23</v>
      </c>
      <c r="J52" s="73" t="str">
        <f>IF(J12="","",J12)</f>
        <v>14. 1. 2023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31</v>
      </c>
      <c r="J54" s="37" t="str">
        <f>E21</f>
        <v>Ing. Tomáš Pecival, Ph.D.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Pecival, Ph.D.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108</v>
      </c>
      <c r="D57" s="163"/>
      <c r="E57" s="163"/>
      <c r="F57" s="163"/>
      <c r="G57" s="163"/>
      <c r="H57" s="163"/>
      <c r="I57" s="163"/>
      <c r="J57" s="164" t="s">
        <v>109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110</v>
      </c>
    </row>
    <row r="60" s="9" customFormat="1" ht="24.96" customHeight="1">
      <c r="A60" s="9"/>
      <c r="B60" s="166"/>
      <c r="C60" s="167"/>
      <c r="D60" s="168" t="s">
        <v>111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113</v>
      </c>
      <c r="E62" s="175"/>
      <c r="F62" s="175"/>
      <c r="G62" s="175"/>
      <c r="H62" s="175"/>
      <c r="I62" s="175"/>
      <c r="J62" s="176">
        <f>J195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114</v>
      </c>
      <c r="E63" s="175"/>
      <c r="F63" s="175"/>
      <c r="G63" s="175"/>
      <c r="H63" s="175"/>
      <c r="I63" s="175"/>
      <c r="J63" s="176">
        <f>J205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115</v>
      </c>
      <c r="E64" s="175"/>
      <c r="F64" s="175"/>
      <c r="G64" s="175"/>
      <c r="H64" s="175"/>
      <c r="I64" s="175"/>
      <c r="J64" s="176">
        <f>J215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Malá vodní nádrž MVN1 a Vedlejší polní cesta VC4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01.1 - Zátopa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Poustka</v>
      </c>
      <c r="G78" s="41"/>
      <c r="H78" s="41"/>
      <c r="I78" s="33" t="s">
        <v>23</v>
      </c>
      <c r="J78" s="73" t="str">
        <f>IF(J12="","",J12)</f>
        <v>14. 1. 2023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Státní pozemkový úřad</v>
      </c>
      <c r="G80" s="41"/>
      <c r="H80" s="41"/>
      <c r="I80" s="33" t="s">
        <v>31</v>
      </c>
      <c r="J80" s="37" t="str">
        <f>E21</f>
        <v>Ing. Tomáš Pecival, Ph.D.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Tomáš Pecival, Ph.D.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117</v>
      </c>
      <c r="D83" s="181" t="s">
        <v>57</v>
      </c>
      <c r="E83" s="181" t="s">
        <v>53</v>
      </c>
      <c r="F83" s="181" t="s">
        <v>54</v>
      </c>
      <c r="G83" s="181" t="s">
        <v>118</v>
      </c>
      <c r="H83" s="181" t="s">
        <v>119</v>
      </c>
      <c r="I83" s="181" t="s">
        <v>120</v>
      </c>
      <c r="J83" s="181" t="s">
        <v>109</v>
      </c>
      <c r="K83" s="182" t="s">
        <v>121</v>
      </c>
      <c r="L83" s="183"/>
      <c r="M83" s="93" t="s">
        <v>19</v>
      </c>
      <c r="N83" s="94" t="s">
        <v>42</v>
      </c>
      <c r="O83" s="94" t="s">
        <v>122</v>
      </c>
      <c r="P83" s="94" t="s">
        <v>123</v>
      </c>
      <c r="Q83" s="94" t="s">
        <v>124</v>
      </c>
      <c r="R83" s="94" t="s">
        <v>125</v>
      </c>
      <c r="S83" s="94" t="s">
        <v>126</v>
      </c>
      <c r="T83" s="95" t="s">
        <v>127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128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43.200000000000003</v>
      </c>
      <c r="S84" s="97"/>
      <c r="T84" s="187">
        <f>T85</f>
        <v>144.31999999999999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110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129</v>
      </c>
      <c r="F85" s="192" t="s">
        <v>130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P86+P195+P205+P215</f>
        <v>0</v>
      </c>
      <c r="Q85" s="197"/>
      <c r="R85" s="198">
        <f>R86+R195+R205+R215</f>
        <v>43.200000000000003</v>
      </c>
      <c r="S85" s="197"/>
      <c r="T85" s="199">
        <f>T86+T195+T205+T215</f>
        <v>144.31999999999999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72</v>
      </c>
      <c r="AY85" s="200" t="s">
        <v>131</v>
      </c>
      <c r="BK85" s="202">
        <f>BK86+BK195+BK205+BK215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80</v>
      </c>
      <c r="F86" s="203" t="s">
        <v>132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SUM(P87:P194)</f>
        <v>0</v>
      </c>
      <c r="Q86" s="197"/>
      <c r="R86" s="198">
        <f>SUM(R87:R194)</f>
        <v>43.200000000000003</v>
      </c>
      <c r="S86" s="197"/>
      <c r="T86" s="199">
        <f>SUM(T87:T194)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80</v>
      </c>
      <c r="AY86" s="200" t="s">
        <v>131</v>
      </c>
      <c r="BK86" s="202">
        <f>SUM(BK87:BK194)</f>
        <v>0</v>
      </c>
    </row>
    <row r="87" s="2" customFormat="1" ht="16.5" customHeight="1">
      <c r="A87" s="39"/>
      <c r="B87" s="40"/>
      <c r="C87" s="205" t="s">
        <v>80</v>
      </c>
      <c r="D87" s="205" t="s">
        <v>133</v>
      </c>
      <c r="E87" s="206" t="s">
        <v>134</v>
      </c>
      <c r="F87" s="207" t="s">
        <v>135</v>
      </c>
      <c r="G87" s="208" t="s">
        <v>136</v>
      </c>
      <c r="H87" s="209">
        <v>500</v>
      </c>
      <c r="I87" s="210"/>
      <c r="J87" s="211">
        <f>ROUND(I87*H87,2)</f>
        <v>0</v>
      </c>
      <c r="K87" s="207" t="s">
        <v>137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138</v>
      </c>
      <c r="AT87" s="216" t="s">
        <v>133</v>
      </c>
      <c r="AU87" s="216" t="s">
        <v>82</v>
      </c>
      <c r="AY87" s="18" t="s">
        <v>131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138</v>
      </c>
      <c r="BM87" s="216" t="s">
        <v>139</v>
      </c>
    </row>
    <row r="88" s="2" customFormat="1">
      <c r="A88" s="39"/>
      <c r="B88" s="40"/>
      <c r="C88" s="41"/>
      <c r="D88" s="218" t="s">
        <v>140</v>
      </c>
      <c r="E88" s="41"/>
      <c r="F88" s="219" t="s">
        <v>141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140</v>
      </c>
      <c r="AU88" s="18" t="s">
        <v>82</v>
      </c>
    </row>
    <row r="89" s="2" customFormat="1">
      <c r="A89" s="39"/>
      <c r="B89" s="40"/>
      <c r="C89" s="41"/>
      <c r="D89" s="223" t="s">
        <v>142</v>
      </c>
      <c r="E89" s="41"/>
      <c r="F89" s="224" t="s">
        <v>143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142</v>
      </c>
      <c r="AU89" s="18" t="s">
        <v>82</v>
      </c>
    </row>
    <row r="90" s="2" customFormat="1">
      <c r="A90" s="39"/>
      <c r="B90" s="40"/>
      <c r="C90" s="41"/>
      <c r="D90" s="218" t="s">
        <v>144</v>
      </c>
      <c r="E90" s="41"/>
      <c r="F90" s="225" t="s">
        <v>145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82</v>
      </c>
    </row>
    <row r="91" s="2" customFormat="1" ht="16.5" customHeight="1">
      <c r="A91" s="39"/>
      <c r="B91" s="40"/>
      <c r="C91" s="205" t="s">
        <v>82</v>
      </c>
      <c r="D91" s="205" t="s">
        <v>133</v>
      </c>
      <c r="E91" s="206" t="s">
        <v>146</v>
      </c>
      <c r="F91" s="207" t="s">
        <v>147</v>
      </c>
      <c r="G91" s="208" t="s">
        <v>136</v>
      </c>
      <c r="H91" s="209">
        <v>250</v>
      </c>
      <c r="I91" s="210"/>
      <c r="J91" s="211">
        <f>ROUND(I91*H91,2)</f>
        <v>0</v>
      </c>
      <c r="K91" s="207" t="s">
        <v>137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138</v>
      </c>
      <c r="AT91" s="216" t="s">
        <v>133</v>
      </c>
      <c r="AU91" s="216" t="s">
        <v>82</v>
      </c>
      <c r="AY91" s="18" t="s">
        <v>131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138</v>
      </c>
      <c r="BM91" s="216" t="s">
        <v>148</v>
      </c>
    </row>
    <row r="92" s="2" customFormat="1">
      <c r="A92" s="39"/>
      <c r="B92" s="40"/>
      <c r="C92" s="41"/>
      <c r="D92" s="218" t="s">
        <v>140</v>
      </c>
      <c r="E92" s="41"/>
      <c r="F92" s="219" t="s">
        <v>149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82</v>
      </c>
    </row>
    <row r="93" s="2" customFormat="1">
      <c r="A93" s="39"/>
      <c r="B93" s="40"/>
      <c r="C93" s="41"/>
      <c r="D93" s="223" t="s">
        <v>142</v>
      </c>
      <c r="E93" s="41"/>
      <c r="F93" s="224" t="s">
        <v>150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82</v>
      </c>
    </row>
    <row r="94" s="2" customFormat="1">
      <c r="A94" s="39"/>
      <c r="B94" s="40"/>
      <c r="C94" s="41"/>
      <c r="D94" s="218" t="s">
        <v>144</v>
      </c>
      <c r="E94" s="41"/>
      <c r="F94" s="225" t="s">
        <v>151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82</v>
      </c>
    </row>
    <row r="95" s="2" customFormat="1" ht="21.75" customHeight="1">
      <c r="A95" s="39"/>
      <c r="B95" s="40"/>
      <c r="C95" s="205" t="s">
        <v>152</v>
      </c>
      <c r="D95" s="205" t="s">
        <v>133</v>
      </c>
      <c r="E95" s="206" t="s">
        <v>153</v>
      </c>
      <c r="F95" s="207" t="s">
        <v>154</v>
      </c>
      <c r="G95" s="208" t="s">
        <v>136</v>
      </c>
      <c r="H95" s="209">
        <v>600</v>
      </c>
      <c r="I95" s="210"/>
      <c r="J95" s="211">
        <f>ROUND(I95*H95,2)</f>
        <v>0</v>
      </c>
      <c r="K95" s="207" t="s">
        <v>137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138</v>
      </c>
      <c r="AT95" s="216" t="s">
        <v>133</v>
      </c>
      <c r="AU95" s="216" t="s">
        <v>82</v>
      </c>
      <c r="AY95" s="18" t="s">
        <v>131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138</v>
      </c>
      <c r="BM95" s="216" t="s">
        <v>155</v>
      </c>
    </row>
    <row r="96" s="2" customFormat="1">
      <c r="A96" s="39"/>
      <c r="B96" s="40"/>
      <c r="C96" s="41"/>
      <c r="D96" s="218" t="s">
        <v>140</v>
      </c>
      <c r="E96" s="41"/>
      <c r="F96" s="219" t="s">
        <v>156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82</v>
      </c>
    </row>
    <row r="97" s="2" customFormat="1">
      <c r="A97" s="39"/>
      <c r="B97" s="40"/>
      <c r="C97" s="41"/>
      <c r="D97" s="223" t="s">
        <v>142</v>
      </c>
      <c r="E97" s="41"/>
      <c r="F97" s="224" t="s">
        <v>157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82</v>
      </c>
    </row>
    <row r="98" s="2" customFormat="1">
      <c r="A98" s="39"/>
      <c r="B98" s="40"/>
      <c r="C98" s="41"/>
      <c r="D98" s="218" t="s">
        <v>144</v>
      </c>
      <c r="E98" s="41"/>
      <c r="F98" s="225" t="s">
        <v>158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82</v>
      </c>
    </row>
    <row r="99" s="2" customFormat="1" ht="16.5" customHeight="1">
      <c r="A99" s="39"/>
      <c r="B99" s="40"/>
      <c r="C99" s="205" t="s">
        <v>138</v>
      </c>
      <c r="D99" s="205" t="s">
        <v>133</v>
      </c>
      <c r="E99" s="206" t="s">
        <v>159</v>
      </c>
      <c r="F99" s="207" t="s">
        <v>160</v>
      </c>
      <c r="G99" s="208" t="s">
        <v>161</v>
      </c>
      <c r="H99" s="209">
        <v>68</v>
      </c>
      <c r="I99" s="210"/>
      <c r="J99" s="211">
        <f>ROUND(I99*H99,2)</f>
        <v>0</v>
      </c>
      <c r="K99" s="207" t="s">
        <v>137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138</v>
      </c>
      <c r="AT99" s="216" t="s">
        <v>133</v>
      </c>
      <c r="AU99" s="216" t="s">
        <v>82</v>
      </c>
      <c r="AY99" s="18" t="s">
        <v>131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138</v>
      </c>
      <c r="BM99" s="216" t="s">
        <v>162</v>
      </c>
    </row>
    <row r="100" s="2" customFormat="1">
      <c r="A100" s="39"/>
      <c r="B100" s="40"/>
      <c r="C100" s="41"/>
      <c r="D100" s="218" t="s">
        <v>140</v>
      </c>
      <c r="E100" s="41"/>
      <c r="F100" s="219" t="s">
        <v>163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82</v>
      </c>
    </row>
    <row r="101" s="2" customFormat="1">
      <c r="A101" s="39"/>
      <c r="B101" s="40"/>
      <c r="C101" s="41"/>
      <c r="D101" s="223" t="s">
        <v>142</v>
      </c>
      <c r="E101" s="41"/>
      <c r="F101" s="224" t="s">
        <v>164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82</v>
      </c>
    </row>
    <row r="102" s="2" customFormat="1">
      <c r="A102" s="39"/>
      <c r="B102" s="40"/>
      <c r="C102" s="41"/>
      <c r="D102" s="218" t="s">
        <v>144</v>
      </c>
      <c r="E102" s="41"/>
      <c r="F102" s="225" t="s">
        <v>165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82</v>
      </c>
    </row>
    <row r="103" s="2" customFormat="1" ht="16.5" customHeight="1">
      <c r="A103" s="39"/>
      <c r="B103" s="40"/>
      <c r="C103" s="205" t="s">
        <v>166</v>
      </c>
      <c r="D103" s="205" t="s">
        <v>133</v>
      </c>
      <c r="E103" s="206" t="s">
        <v>167</v>
      </c>
      <c r="F103" s="207" t="s">
        <v>168</v>
      </c>
      <c r="G103" s="208" t="s">
        <v>161</v>
      </c>
      <c r="H103" s="209">
        <v>12</v>
      </c>
      <c r="I103" s="210"/>
      <c r="J103" s="211">
        <f>ROUND(I103*H103,2)</f>
        <v>0</v>
      </c>
      <c r="K103" s="207" t="s">
        <v>137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138</v>
      </c>
      <c r="AT103" s="216" t="s">
        <v>133</v>
      </c>
      <c r="AU103" s="216" t="s">
        <v>82</v>
      </c>
      <c r="AY103" s="18" t="s">
        <v>131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138</v>
      </c>
      <c r="BM103" s="216" t="s">
        <v>169</v>
      </c>
    </row>
    <row r="104" s="2" customFormat="1">
      <c r="A104" s="39"/>
      <c r="B104" s="40"/>
      <c r="C104" s="41"/>
      <c r="D104" s="218" t="s">
        <v>140</v>
      </c>
      <c r="E104" s="41"/>
      <c r="F104" s="219" t="s">
        <v>170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82</v>
      </c>
    </row>
    <row r="105" s="2" customFormat="1">
      <c r="A105" s="39"/>
      <c r="B105" s="40"/>
      <c r="C105" s="41"/>
      <c r="D105" s="223" t="s">
        <v>142</v>
      </c>
      <c r="E105" s="41"/>
      <c r="F105" s="224" t="s">
        <v>171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142</v>
      </c>
      <c r="AU105" s="18" t="s">
        <v>82</v>
      </c>
    </row>
    <row r="106" s="2" customFormat="1">
      <c r="A106" s="39"/>
      <c r="B106" s="40"/>
      <c r="C106" s="41"/>
      <c r="D106" s="218" t="s">
        <v>144</v>
      </c>
      <c r="E106" s="41"/>
      <c r="F106" s="225" t="s">
        <v>165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82</v>
      </c>
    </row>
    <row r="107" s="2" customFormat="1" ht="16.5" customHeight="1">
      <c r="A107" s="39"/>
      <c r="B107" s="40"/>
      <c r="C107" s="205" t="s">
        <v>172</v>
      </c>
      <c r="D107" s="205" t="s">
        <v>133</v>
      </c>
      <c r="E107" s="206" t="s">
        <v>173</v>
      </c>
      <c r="F107" s="207" t="s">
        <v>174</v>
      </c>
      <c r="G107" s="208" t="s">
        <v>161</v>
      </c>
      <c r="H107" s="209">
        <v>5</v>
      </c>
      <c r="I107" s="210"/>
      <c r="J107" s="211">
        <f>ROUND(I107*H107,2)</f>
        <v>0</v>
      </c>
      <c r="K107" s="207" t="s">
        <v>137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138</v>
      </c>
      <c r="AT107" s="216" t="s">
        <v>133</v>
      </c>
      <c r="AU107" s="216" t="s">
        <v>82</v>
      </c>
      <c r="AY107" s="18" t="s">
        <v>131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138</v>
      </c>
      <c r="BM107" s="216" t="s">
        <v>175</v>
      </c>
    </row>
    <row r="108" s="2" customFormat="1">
      <c r="A108" s="39"/>
      <c r="B108" s="40"/>
      <c r="C108" s="41"/>
      <c r="D108" s="218" t="s">
        <v>140</v>
      </c>
      <c r="E108" s="41"/>
      <c r="F108" s="219" t="s">
        <v>176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82</v>
      </c>
    </row>
    <row r="109" s="2" customFormat="1">
      <c r="A109" s="39"/>
      <c r="B109" s="40"/>
      <c r="C109" s="41"/>
      <c r="D109" s="223" t="s">
        <v>142</v>
      </c>
      <c r="E109" s="41"/>
      <c r="F109" s="224" t="s">
        <v>177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142</v>
      </c>
      <c r="AU109" s="18" t="s">
        <v>82</v>
      </c>
    </row>
    <row r="110" s="2" customFormat="1">
      <c r="A110" s="39"/>
      <c r="B110" s="40"/>
      <c r="C110" s="41"/>
      <c r="D110" s="218" t="s">
        <v>144</v>
      </c>
      <c r="E110" s="41"/>
      <c r="F110" s="225" t="s">
        <v>165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82</v>
      </c>
    </row>
    <row r="111" s="2" customFormat="1" ht="24.15" customHeight="1">
      <c r="A111" s="39"/>
      <c r="B111" s="40"/>
      <c r="C111" s="205" t="s">
        <v>178</v>
      </c>
      <c r="D111" s="205" t="s">
        <v>133</v>
      </c>
      <c r="E111" s="206" t="s">
        <v>179</v>
      </c>
      <c r="F111" s="207" t="s">
        <v>180</v>
      </c>
      <c r="G111" s="208" t="s">
        <v>181</v>
      </c>
      <c r="H111" s="209">
        <v>1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138</v>
      </c>
      <c r="AT111" s="216" t="s">
        <v>133</v>
      </c>
      <c r="AU111" s="216" t="s">
        <v>82</v>
      </c>
      <c r="AY111" s="18" t="s">
        <v>131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138</v>
      </c>
      <c r="BM111" s="216" t="s">
        <v>182</v>
      </c>
    </row>
    <row r="112" s="2" customFormat="1">
      <c r="A112" s="39"/>
      <c r="B112" s="40"/>
      <c r="C112" s="41"/>
      <c r="D112" s="218" t="s">
        <v>140</v>
      </c>
      <c r="E112" s="41"/>
      <c r="F112" s="219" t="s">
        <v>183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82</v>
      </c>
    </row>
    <row r="113" s="2" customFormat="1" ht="16.5" customHeight="1">
      <c r="A113" s="39"/>
      <c r="B113" s="40"/>
      <c r="C113" s="205" t="s">
        <v>184</v>
      </c>
      <c r="D113" s="205" t="s">
        <v>133</v>
      </c>
      <c r="E113" s="206" t="s">
        <v>185</v>
      </c>
      <c r="F113" s="207" t="s">
        <v>186</v>
      </c>
      <c r="G113" s="208" t="s">
        <v>161</v>
      </c>
      <c r="H113" s="209">
        <v>68</v>
      </c>
      <c r="I113" s="210"/>
      <c r="J113" s="211">
        <f>ROUND(I113*H113,2)</f>
        <v>0</v>
      </c>
      <c r="K113" s="207" t="s">
        <v>137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138</v>
      </c>
      <c r="AT113" s="216" t="s">
        <v>133</v>
      </c>
      <c r="AU113" s="216" t="s">
        <v>82</v>
      </c>
      <c r="AY113" s="18" t="s">
        <v>131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138</v>
      </c>
      <c r="BM113" s="216" t="s">
        <v>187</v>
      </c>
    </row>
    <row r="114" s="2" customFormat="1">
      <c r="A114" s="39"/>
      <c r="B114" s="40"/>
      <c r="C114" s="41"/>
      <c r="D114" s="218" t="s">
        <v>140</v>
      </c>
      <c r="E114" s="41"/>
      <c r="F114" s="219" t="s">
        <v>188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82</v>
      </c>
    </row>
    <row r="115" s="2" customFormat="1">
      <c r="A115" s="39"/>
      <c r="B115" s="40"/>
      <c r="C115" s="41"/>
      <c r="D115" s="223" t="s">
        <v>142</v>
      </c>
      <c r="E115" s="41"/>
      <c r="F115" s="224" t="s">
        <v>189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82</v>
      </c>
    </row>
    <row r="116" s="2" customFormat="1" ht="16.5" customHeight="1">
      <c r="A116" s="39"/>
      <c r="B116" s="40"/>
      <c r="C116" s="205" t="s">
        <v>190</v>
      </c>
      <c r="D116" s="205" t="s">
        <v>133</v>
      </c>
      <c r="E116" s="206" t="s">
        <v>191</v>
      </c>
      <c r="F116" s="207" t="s">
        <v>192</v>
      </c>
      <c r="G116" s="208" t="s">
        <v>161</v>
      </c>
      <c r="H116" s="209">
        <v>12</v>
      </c>
      <c r="I116" s="210"/>
      <c r="J116" s="211">
        <f>ROUND(I116*H116,2)</f>
        <v>0</v>
      </c>
      <c r="K116" s="207" t="s">
        <v>137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138</v>
      </c>
      <c r="AT116" s="216" t="s">
        <v>133</v>
      </c>
      <c r="AU116" s="216" t="s">
        <v>82</v>
      </c>
      <c r="AY116" s="18" t="s">
        <v>131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138</v>
      </c>
      <c r="BM116" s="216" t="s">
        <v>193</v>
      </c>
    </row>
    <row r="117" s="2" customFormat="1">
      <c r="A117" s="39"/>
      <c r="B117" s="40"/>
      <c r="C117" s="41"/>
      <c r="D117" s="218" t="s">
        <v>140</v>
      </c>
      <c r="E117" s="41"/>
      <c r="F117" s="219" t="s">
        <v>194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82</v>
      </c>
    </row>
    <row r="118" s="2" customFormat="1">
      <c r="A118" s="39"/>
      <c r="B118" s="40"/>
      <c r="C118" s="41"/>
      <c r="D118" s="223" t="s">
        <v>142</v>
      </c>
      <c r="E118" s="41"/>
      <c r="F118" s="224" t="s">
        <v>195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142</v>
      </c>
      <c r="AU118" s="18" t="s">
        <v>82</v>
      </c>
    </row>
    <row r="119" s="2" customFormat="1" ht="16.5" customHeight="1">
      <c r="A119" s="39"/>
      <c r="B119" s="40"/>
      <c r="C119" s="205" t="s">
        <v>196</v>
      </c>
      <c r="D119" s="205" t="s">
        <v>133</v>
      </c>
      <c r="E119" s="206" t="s">
        <v>197</v>
      </c>
      <c r="F119" s="207" t="s">
        <v>198</v>
      </c>
      <c r="G119" s="208" t="s">
        <v>161</v>
      </c>
      <c r="H119" s="209">
        <v>5</v>
      </c>
      <c r="I119" s="210"/>
      <c r="J119" s="211">
        <f>ROUND(I119*H119,2)</f>
        <v>0</v>
      </c>
      <c r="K119" s="207" t="s">
        <v>137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138</v>
      </c>
      <c r="AT119" s="216" t="s">
        <v>133</v>
      </c>
      <c r="AU119" s="216" t="s">
        <v>82</v>
      </c>
      <c r="AY119" s="18" t="s">
        <v>131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138</v>
      </c>
      <c r="BM119" s="216" t="s">
        <v>199</v>
      </c>
    </row>
    <row r="120" s="2" customFormat="1">
      <c r="A120" s="39"/>
      <c r="B120" s="40"/>
      <c r="C120" s="41"/>
      <c r="D120" s="218" t="s">
        <v>140</v>
      </c>
      <c r="E120" s="41"/>
      <c r="F120" s="219" t="s">
        <v>200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82</v>
      </c>
    </row>
    <row r="121" s="2" customFormat="1">
      <c r="A121" s="39"/>
      <c r="B121" s="40"/>
      <c r="C121" s="41"/>
      <c r="D121" s="223" t="s">
        <v>142</v>
      </c>
      <c r="E121" s="41"/>
      <c r="F121" s="224" t="s">
        <v>201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142</v>
      </c>
      <c r="AU121" s="18" t="s">
        <v>82</v>
      </c>
    </row>
    <row r="122" s="2" customFormat="1" ht="16.5" customHeight="1">
      <c r="A122" s="39"/>
      <c r="B122" s="40"/>
      <c r="C122" s="205" t="s">
        <v>202</v>
      </c>
      <c r="D122" s="205" t="s">
        <v>133</v>
      </c>
      <c r="E122" s="206" t="s">
        <v>203</v>
      </c>
      <c r="F122" s="207" t="s">
        <v>204</v>
      </c>
      <c r="G122" s="208" t="s">
        <v>136</v>
      </c>
      <c r="H122" s="209">
        <v>2300</v>
      </c>
      <c r="I122" s="210"/>
      <c r="J122" s="211">
        <f>ROUND(I122*H122,2)</f>
        <v>0</v>
      </c>
      <c r="K122" s="207" t="s">
        <v>137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138</v>
      </c>
      <c r="AT122" s="216" t="s">
        <v>133</v>
      </c>
      <c r="AU122" s="216" t="s">
        <v>82</v>
      </c>
      <c r="AY122" s="18" t="s">
        <v>131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138</v>
      </c>
      <c r="BM122" s="216" t="s">
        <v>205</v>
      </c>
    </row>
    <row r="123" s="2" customFormat="1">
      <c r="A123" s="39"/>
      <c r="B123" s="40"/>
      <c r="C123" s="41"/>
      <c r="D123" s="218" t="s">
        <v>140</v>
      </c>
      <c r="E123" s="41"/>
      <c r="F123" s="219" t="s">
        <v>206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140</v>
      </c>
      <c r="AU123" s="18" t="s">
        <v>82</v>
      </c>
    </row>
    <row r="124" s="2" customFormat="1">
      <c r="A124" s="39"/>
      <c r="B124" s="40"/>
      <c r="C124" s="41"/>
      <c r="D124" s="223" t="s">
        <v>142</v>
      </c>
      <c r="E124" s="41"/>
      <c r="F124" s="224" t="s">
        <v>207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142</v>
      </c>
      <c r="AU124" s="18" t="s">
        <v>82</v>
      </c>
    </row>
    <row r="125" s="2" customFormat="1" ht="21.75" customHeight="1">
      <c r="A125" s="39"/>
      <c r="B125" s="40"/>
      <c r="C125" s="205" t="s">
        <v>208</v>
      </c>
      <c r="D125" s="205" t="s">
        <v>133</v>
      </c>
      <c r="E125" s="206" t="s">
        <v>209</v>
      </c>
      <c r="F125" s="207" t="s">
        <v>210</v>
      </c>
      <c r="G125" s="208" t="s">
        <v>211</v>
      </c>
      <c r="H125" s="209">
        <v>1035</v>
      </c>
      <c r="I125" s="210"/>
      <c r="J125" s="211">
        <f>ROUND(I125*H125,2)</f>
        <v>0</v>
      </c>
      <c r="K125" s="207" t="s">
        <v>137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138</v>
      </c>
      <c r="AT125" s="216" t="s">
        <v>133</v>
      </c>
      <c r="AU125" s="216" t="s">
        <v>82</v>
      </c>
      <c r="AY125" s="18" t="s">
        <v>131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138</v>
      </c>
      <c r="BM125" s="216" t="s">
        <v>212</v>
      </c>
    </row>
    <row r="126" s="2" customFormat="1">
      <c r="A126" s="39"/>
      <c r="B126" s="40"/>
      <c r="C126" s="41"/>
      <c r="D126" s="218" t="s">
        <v>140</v>
      </c>
      <c r="E126" s="41"/>
      <c r="F126" s="219" t="s">
        <v>213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82</v>
      </c>
    </row>
    <row r="127" s="2" customFormat="1">
      <c r="A127" s="39"/>
      <c r="B127" s="40"/>
      <c r="C127" s="41"/>
      <c r="D127" s="223" t="s">
        <v>142</v>
      </c>
      <c r="E127" s="41"/>
      <c r="F127" s="224" t="s">
        <v>214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82</v>
      </c>
    </row>
    <row r="128" s="13" customFormat="1">
      <c r="A128" s="13"/>
      <c r="B128" s="226"/>
      <c r="C128" s="227"/>
      <c r="D128" s="218" t="s">
        <v>215</v>
      </c>
      <c r="E128" s="228" t="s">
        <v>19</v>
      </c>
      <c r="F128" s="229" t="s">
        <v>216</v>
      </c>
      <c r="G128" s="227"/>
      <c r="H128" s="230">
        <v>1035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215</v>
      </c>
      <c r="AU128" s="236" t="s">
        <v>82</v>
      </c>
      <c r="AV128" s="13" t="s">
        <v>82</v>
      </c>
      <c r="AW128" s="13" t="s">
        <v>33</v>
      </c>
      <c r="AX128" s="13" t="s">
        <v>80</v>
      </c>
      <c r="AY128" s="236" t="s">
        <v>131</v>
      </c>
    </row>
    <row r="129" s="2" customFormat="1" ht="16.5" customHeight="1">
      <c r="A129" s="39"/>
      <c r="B129" s="40"/>
      <c r="C129" s="205" t="s">
        <v>217</v>
      </c>
      <c r="D129" s="205" t="s">
        <v>133</v>
      </c>
      <c r="E129" s="206" t="s">
        <v>218</v>
      </c>
      <c r="F129" s="207" t="s">
        <v>219</v>
      </c>
      <c r="G129" s="208" t="s">
        <v>161</v>
      </c>
      <c r="H129" s="209">
        <v>68</v>
      </c>
      <c r="I129" s="210"/>
      <c r="J129" s="211">
        <f>ROUND(I129*H129,2)</f>
        <v>0</v>
      </c>
      <c r="K129" s="207" t="s">
        <v>137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138</v>
      </c>
      <c r="AT129" s="216" t="s">
        <v>133</v>
      </c>
      <c r="AU129" s="216" t="s">
        <v>82</v>
      </c>
      <c r="AY129" s="18" t="s">
        <v>131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138</v>
      </c>
      <c r="BM129" s="216" t="s">
        <v>220</v>
      </c>
    </row>
    <row r="130" s="2" customFormat="1">
      <c r="A130" s="39"/>
      <c r="B130" s="40"/>
      <c r="C130" s="41"/>
      <c r="D130" s="218" t="s">
        <v>140</v>
      </c>
      <c r="E130" s="41"/>
      <c r="F130" s="219" t="s">
        <v>221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140</v>
      </c>
      <c r="AU130" s="18" t="s">
        <v>82</v>
      </c>
    </row>
    <row r="131" s="2" customFormat="1">
      <c r="A131" s="39"/>
      <c r="B131" s="40"/>
      <c r="C131" s="41"/>
      <c r="D131" s="223" t="s">
        <v>142</v>
      </c>
      <c r="E131" s="41"/>
      <c r="F131" s="224" t="s">
        <v>222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142</v>
      </c>
      <c r="AU131" s="18" t="s">
        <v>82</v>
      </c>
    </row>
    <row r="132" s="2" customFormat="1" ht="16.5" customHeight="1">
      <c r="A132" s="39"/>
      <c r="B132" s="40"/>
      <c r="C132" s="205" t="s">
        <v>223</v>
      </c>
      <c r="D132" s="205" t="s">
        <v>133</v>
      </c>
      <c r="E132" s="206" t="s">
        <v>224</v>
      </c>
      <c r="F132" s="207" t="s">
        <v>225</v>
      </c>
      <c r="G132" s="208" t="s">
        <v>161</v>
      </c>
      <c r="H132" s="209">
        <v>12</v>
      </c>
      <c r="I132" s="210"/>
      <c r="J132" s="211">
        <f>ROUND(I132*H132,2)</f>
        <v>0</v>
      </c>
      <c r="K132" s="207" t="s">
        <v>137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138</v>
      </c>
      <c r="AT132" s="216" t="s">
        <v>133</v>
      </c>
      <c r="AU132" s="216" t="s">
        <v>82</v>
      </c>
      <c r="AY132" s="18" t="s">
        <v>131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138</v>
      </c>
      <c r="BM132" s="216" t="s">
        <v>226</v>
      </c>
    </row>
    <row r="133" s="2" customFormat="1">
      <c r="A133" s="39"/>
      <c r="B133" s="40"/>
      <c r="C133" s="41"/>
      <c r="D133" s="218" t="s">
        <v>140</v>
      </c>
      <c r="E133" s="41"/>
      <c r="F133" s="219" t="s">
        <v>227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140</v>
      </c>
      <c r="AU133" s="18" t="s">
        <v>82</v>
      </c>
    </row>
    <row r="134" s="2" customFormat="1">
      <c r="A134" s="39"/>
      <c r="B134" s="40"/>
      <c r="C134" s="41"/>
      <c r="D134" s="223" t="s">
        <v>142</v>
      </c>
      <c r="E134" s="41"/>
      <c r="F134" s="224" t="s">
        <v>228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82</v>
      </c>
    </row>
    <row r="135" s="2" customFormat="1">
      <c r="A135" s="39"/>
      <c r="B135" s="40"/>
      <c r="C135" s="41"/>
      <c r="D135" s="218" t="s">
        <v>144</v>
      </c>
      <c r="E135" s="41"/>
      <c r="F135" s="225" t="s">
        <v>229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82</v>
      </c>
    </row>
    <row r="136" s="2" customFormat="1" ht="16.5" customHeight="1">
      <c r="A136" s="39"/>
      <c r="B136" s="40"/>
      <c r="C136" s="205" t="s">
        <v>8</v>
      </c>
      <c r="D136" s="205" t="s">
        <v>133</v>
      </c>
      <c r="E136" s="206" t="s">
        <v>230</v>
      </c>
      <c r="F136" s="207" t="s">
        <v>231</v>
      </c>
      <c r="G136" s="208" t="s">
        <v>161</v>
      </c>
      <c r="H136" s="209">
        <v>5</v>
      </c>
      <c r="I136" s="210"/>
      <c r="J136" s="211">
        <f>ROUND(I136*H136,2)</f>
        <v>0</v>
      </c>
      <c r="K136" s="207" t="s">
        <v>137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138</v>
      </c>
      <c r="AT136" s="216" t="s">
        <v>133</v>
      </c>
      <c r="AU136" s="216" t="s">
        <v>82</v>
      </c>
      <c r="AY136" s="18" t="s">
        <v>131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138</v>
      </c>
      <c r="BM136" s="216" t="s">
        <v>232</v>
      </c>
    </row>
    <row r="137" s="2" customFormat="1">
      <c r="A137" s="39"/>
      <c r="B137" s="40"/>
      <c r="C137" s="41"/>
      <c r="D137" s="218" t="s">
        <v>140</v>
      </c>
      <c r="E137" s="41"/>
      <c r="F137" s="219" t="s">
        <v>233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82</v>
      </c>
    </row>
    <row r="138" s="2" customFormat="1">
      <c r="A138" s="39"/>
      <c r="B138" s="40"/>
      <c r="C138" s="41"/>
      <c r="D138" s="223" t="s">
        <v>142</v>
      </c>
      <c r="E138" s="41"/>
      <c r="F138" s="224" t="s">
        <v>234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142</v>
      </c>
      <c r="AU138" s="18" t="s">
        <v>82</v>
      </c>
    </row>
    <row r="139" s="2" customFormat="1">
      <c r="A139" s="39"/>
      <c r="B139" s="40"/>
      <c r="C139" s="41"/>
      <c r="D139" s="218" t="s">
        <v>144</v>
      </c>
      <c r="E139" s="41"/>
      <c r="F139" s="225" t="s">
        <v>229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144</v>
      </c>
      <c r="AU139" s="18" t="s">
        <v>82</v>
      </c>
    </row>
    <row r="140" s="2" customFormat="1" ht="16.5" customHeight="1">
      <c r="A140" s="39"/>
      <c r="B140" s="40"/>
      <c r="C140" s="205" t="s">
        <v>235</v>
      </c>
      <c r="D140" s="205" t="s">
        <v>133</v>
      </c>
      <c r="E140" s="206" t="s">
        <v>236</v>
      </c>
      <c r="F140" s="207" t="s">
        <v>237</v>
      </c>
      <c r="G140" s="208" t="s">
        <v>161</v>
      </c>
      <c r="H140" s="209">
        <v>68</v>
      </c>
      <c r="I140" s="210"/>
      <c r="J140" s="211">
        <f>ROUND(I140*H140,2)</f>
        <v>0</v>
      </c>
      <c r="K140" s="207" t="s">
        <v>137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138</v>
      </c>
      <c r="AT140" s="216" t="s">
        <v>133</v>
      </c>
      <c r="AU140" s="216" t="s">
        <v>82</v>
      </c>
      <c r="AY140" s="18" t="s">
        <v>131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138</v>
      </c>
      <c r="BM140" s="216" t="s">
        <v>238</v>
      </c>
    </row>
    <row r="141" s="2" customFormat="1">
      <c r="A141" s="39"/>
      <c r="B141" s="40"/>
      <c r="C141" s="41"/>
      <c r="D141" s="218" t="s">
        <v>140</v>
      </c>
      <c r="E141" s="41"/>
      <c r="F141" s="219" t="s">
        <v>239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140</v>
      </c>
      <c r="AU141" s="18" t="s">
        <v>82</v>
      </c>
    </row>
    <row r="142" s="2" customFormat="1">
      <c r="A142" s="39"/>
      <c r="B142" s="40"/>
      <c r="C142" s="41"/>
      <c r="D142" s="223" t="s">
        <v>142</v>
      </c>
      <c r="E142" s="41"/>
      <c r="F142" s="224" t="s">
        <v>240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142</v>
      </c>
      <c r="AU142" s="18" t="s">
        <v>82</v>
      </c>
    </row>
    <row r="143" s="2" customFormat="1" ht="16.5" customHeight="1">
      <c r="A143" s="39"/>
      <c r="B143" s="40"/>
      <c r="C143" s="205" t="s">
        <v>241</v>
      </c>
      <c r="D143" s="205" t="s">
        <v>133</v>
      </c>
      <c r="E143" s="206" t="s">
        <v>242</v>
      </c>
      <c r="F143" s="207" t="s">
        <v>243</v>
      </c>
      <c r="G143" s="208" t="s">
        <v>161</v>
      </c>
      <c r="H143" s="209">
        <v>12</v>
      </c>
      <c r="I143" s="210"/>
      <c r="J143" s="211">
        <f>ROUND(I143*H143,2)</f>
        <v>0</v>
      </c>
      <c r="K143" s="207" t="s">
        <v>137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138</v>
      </c>
      <c r="AT143" s="216" t="s">
        <v>133</v>
      </c>
      <c r="AU143" s="216" t="s">
        <v>82</v>
      </c>
      <c r="AY143" s="18" t="s">
        <v>131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138</v>
      </c>
      <c r="BM143" s="216" t="s">
        <v>244</v>
      </c>
    </row>
    <row r="144" s="2" customFormat="1">
      <c r="A144" s="39"/>
      <c r="B144" s="40"/>
      <c r="C144" s="41"/>
      <c r="D144" s="218" t="s">
        <v>140</v>
      </c>
      <c r="E144" s="41"/>
      <c r="F144" s="219" t="s">
        <v>245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140</v>
      </c>
      <c r="AU144" s="18" t="s">
        <v>82</v>
      </c>
    </row>
    <row r="145" s="2" customFormat="1">
      <c r="A145" s="39"/>
      <c r="B145" s="40"/>
      <c r="C145" s="41"/>
      <c r="D145" s="223" t="s">
        <v>142</v>
      </c>
      <c r="E145" s="41"/>
      <c r="F145" s="224" t="s">
        <v>246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142</v>
      </c>
      <c r="AU145" s="18" t="s">
        <v>82</v>
      </c>
    </row>
    <row r="146" s="2" customFormat="1" ht="16.5" customHeight="1">
      <c r="A146" s="39"/>
      <c r="B146" s="40"/>
      <c r="C146" s="205" t="s">
        <v>247</v>
      </c>
      <c r="D146" s="205" t="s">
        <v>133</v>
      </c>
      <c r="E146" s="206" t="s">
        <v>248</v>
      </c>
      <c r="F146" s="207" t="s">
        <v>249</v>
      </c>
      <c r="G146" s="208" t="s">
        <v>161</v>
      </c>
      <c r="H146" s="209">
        <v>5</v>
      </c>
      <c r="I146" s="210"/>
      <c r="J146" s="211">
        <f>ROUND(I146*H146,2)</f>
        <v>0</v>
      </c>
      <c r="K146" s="207" t="s">
        <v>137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138</v>
      </c>
      <c r="AT146" s="216" t="s">
        <v>133</v>
      </c>
      <c r="AU146" s="216" t="s">
        <v>82</v>
      </c>
      <c r="AY146" s="18" t="s">
        <v>131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138</v>
      </c>
      <c r="BM146" s="216" t="s">
        <v>250</v>
      </c>
    </row>
    <row r="147" s="2" customFormat="1">
      <c r="A147" s="39"/>
      <c r="B147" s="40"/>
      <c r="C147" s="41"/>
      <c r="D147" s="218" t="s">
        <v>140</v>
      </c>
      <c r="E147" s="41"/>
      <c r="F147" s="219" t="s">
        <v>251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140</v>
      </c>
      <c r="AU147" s="18" t="s">
        <v>82</v>
      </c>
    </row>
    <row r="148" s="2" customFormat="1">
      <c r="A148" s="39"/>
      <c r="B148" s="40"/>
      <c r="C148" s="41"/>
      <c r="D148" s="223" t="s">
        <v>142</v>
      </c>
      <c r="E148" s="41"/>
      <c r="F148" s="224" t="s">
        <v>252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142</v>
      </c>
      <c r="AU148" s="18" t="s">
        <v>82</v>
      </c>
    </row>
    <row r="149" s="2" customFormat="1" ht="21.75" customHeight="1">
      <c r="A149" s="39"/>
      <c r="B149" s="40"/>
      <c r="C149" s="205" t="s">
        <v>253</v>
      </c>
      <c r="D149" s="205" t="s">
        <v>133</v>
      </c>
      <c r="E149" s="206" t="s">
        <v>254</v>
      </c>
      <c r="F149" s="207" t="s">
        <v>255</v>
      </c>
      <c r="G149" s="208" t="s">
        <v>211</v>
      </c>
      <c r="H149" s="209">
        <v>1035</v>
      </c>
      <c r="I149" s="210"/>
      <c r="J149" s="211">
        <f>ROUND(I149*H149,2)</f>
        <v>0</v>
      </c>
      <c r="K149" s="207" t="s">
        <v>137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138</v>
      </c>
      <c r="AT149" s="216" t="s">
        <v>133</v>
      </c>
      <c r="AU149" s="216" t="s">
        <v>82</v>
      </c>
      <c r="AY149" s="18" t="s">
        <v>131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138</v>
      </c>
      <c r="BM149" s="216" t="s">
        <v>256</v>
      </c>
    </row>
    <row r="150" s="2" customFormat="1">
      <c r="A150" s="39"/>
      <c r="B150" s="40"/>
      <c r="C150" s="41"/>
      <c r="D150" s="218" t="s">
        <v>140</v>
      </c>
      <c r="E150" s="41"/>
      <c r="F150" s="219" t="s">
        <v>257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82</v>
      </c>
    </row>
    <row r="151" s="2" customFormat="1">
      <c r="A151" s="39"/>
      <c r="B151" s="40"/>
      <c r="C151" s="41"/>
      <c r="D151" s="223" t="s">
        <v>142</v>
      </c>
      <c r="E151" s="41"/>
      <c r="F151" s="224" t="s">
        <v>258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82</v>
      </c>
    </row>
    <row r="152" s="14" customFormat="1">
      <c r="A152" s="14"/>
      <c r="B152" s="237"/>
      <c r="C152" s="238"/>
      <c r="D152" s="218" t="s">
        <v>215</v>
      </c>
      <c r="E152" s="239" t="s">
        <v>19</v>
      </c>
      <c r="F152" s="240" t="s">
        <v>259</v>
      </c>
      <c r="G152" s="238"/>
      <c r="H152" s="239" t="s">
        <v>19</v>
      </c>
      <c r="I152" s="241"/>
      <c r="J152" s="238"/>
      <c r="K152" s="238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215</v>
      </c>
      <c r="AU152" s="246" t="s">
        <v>82</v>
      </c>
      <c r="AV152" s="14" t="s">
        <v>80</v>
      </c>
      <c r="AW152" s="14" t="s">
        <v>33</v>
      </c>
      <c r="AX152" s="14" t="s">
        <v>72</v>
      </c>
      <c r="AY152" s="246" t="s">
        <v>131</v>
      </c>
    </row>
    <row r="153" s="13" customFormat="1">
      <c r="A153" s="13"/>
      <c r="B153" s="226"/>
      <c r="C153" s="227"/>
      <c r="D153" s="218" t="s">
        <v>215</v>
      </c>
      <c r="E153" s="228" t="s">
        <v>19</v>
      </c>
      <c r="F153" s="229" t="s">
        <v>216</v>
      </c>
      <c r="G153" s="227"/>
      <c r="H153" s="230">
        <v>1035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215</v>
      </c>
      <c r="AU153" s="236" t="s">
        <v>82</v>
      </c>
      <c r="AV153" s="13" t="s">
        <v>82</v>
      </c>
      <c r="AW153" s="13" t="s">
        <v>33</v>
      </c>
      <c r="AX153" s="13" t="s">
        <v>72</v>
      </c>
      <c r="AY153" s="236" t="s">
        <v>131</v>
      </c>
    </row>
    <row r="154" s="15" customFormat="1">
      <c r="A154" s="15"/>
      <c r="B154" s="247"/>
      <c r="C154" s="248"/>
      <c r="D154" s="218" t="s">
        <v>215</v>
      </c>
      <c r="E154" s="249" t="s">
        <v>19</v>
      </c>
      <c r="F154" s="250" t="s">
        <v>260</v>
      </c>
      <c r="G154" s="248"/>
      <c r="H154" s="251">
        <v>1035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7" t="s">
        <v>215</v>
      </c>
      <c r="AU154" s="257" t="s">
        <v>82</v>
      </c>
      <c r="AV154" s="15" t="s">
        <v>138</v>
      </c>
      <c r="AW154" s="15" t="s">
        <v>33</v>
      </c>
      <c r="AX154" s="15" t="s">
        <v>80</v>
      </c>
      <c r="AY154" s="257" t="s">
        <v>131</v>
      </c>
    </row>
    <row r="155" s="2" customFormat="1" ht="16.5" customHeight="1">
      <c r="A155" s="39"/>
      <c r="B155" s="40"/>
      <c r="C155" s="205" t="s">
        <v>261</v>
      </c>
      <c r="D155" s="205" t="s">
        <v>133</v>
      </c>
      <c r="E155" s="206" t="s">
        <v>262</v>
      </c>
      <c r="F155" s="207" t="s">
        <v>263</v>
      </c>
      <c r="G155" s="208" t="s">
        <v>211</v>
      </c>
      <c r="H155" s="209">
        <v>1035</v>
      </c>
      <c r="I155" s="210"/>
      <c r="J155" s="211">
        <f>ROUND(I155*H155,2)</f>
        <v>0</v>
      </c>
      <c r="K155" s="207" t="s">
        <v>137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138</v>
      </c>
      <c r="AT155" s="216" t="s">
        <v>133</v>
      </c>
      <c r="AU155" s="216" t="s">
        <v>82</v>
      </c>
      <c r="AY155" s="18" t="s">
        <v>131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138</v>
      </c>
      <c r="BM155" s="216" t="s">
        <v>264</v>
      </c>
    </row>
    <row r="156" s="2" customFormat="1">
      <c r="A156" s="39"/>
      <c r="B156" s="40"/>
      <c r="C156" s="41"/>
      <c r="D156" s="218" t="s">
        <v>140</v>
      </c>
      <c r="E156" s="41"/>
      <c r="F156" s="219" t="s">
        <v>265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140</v>
      </c>
      <c r="AU156" s="18" t="s">
        <v>82</v>
      </c>
    </row>
    <row r="157" s="2" customFormat="1">
      <c r="A157" s="39"/>
      <c r="B157" s="40"/>
      <c r="C157" s="41"/>
      <c r="D157" s="223" t="s">
        <v>142</v>
      </c>
      <c r="E157" s="41"/>
      <c r="F157" s="224" t="s">
        <v>266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142</v>
      </c>
      <c r="AU157" s="18" t="s">
        <v>82</v>
      </c>
    </row>
    <row r="158" s="14" customFormat="1">
      <c r="A158" s="14"/>
      <c r="B158" s="237"/>
      <c r="C158" s="238"/>
      <c r="D158" s="218" t="s">
        <v>215</v>
      </c>
      <c r="E158" s="239" t="s">
        <v>19</v>
      </c>
      <c r="F158" s="240" t="s">
        <v>259</v>
      </c>
      <c r="G158" s="238"/>
      <c r="H158" s="239" t="s">
        <v>19</v>
      </c>
      <c r="I158" s="241"/>
      <c r="J158" s="238"/>
      <c r="K158" s="238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215</v>
      </c>
      <c r="AU158" s="246" t="s">
        <v>82</v>
      </c>
      <c r="AV158" s="14" t="s">
        <v>80</v>
      </c>
      <c r="AW158" s="14" t="s">
        <v>33</v>
      </c>
      <c r="AX158" s="14" t="s">
        <v>72</v>
      </c>
      <c r="AY158" s="246" t="s">
        <v>131</v>
      </c>
    </row>
    <row r="159" s="13" customFormat="1">
      <c r="A159" s="13"/>
      <c r="B159" s="226"/>
      <c r="C159" s="227"/>
      <c r="D159" s="218" t="s">
        <v>215</v>
      </c>
      <c r="E159" s="228" t="s">
        <v>19</v>
      </c>
      <c r="F159" s="229" t="s">
        <v>216</v>
      </c>
      <c r="G159" s="227"/>
      <c r="H159" s="230">
        <v>1035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215</v>
      </c>
      <c r="AU159" s="236" t="s">
        <v>82</v>
      </c>
      <c r="AV159" s="13" t="s">
        <v>82</v>
      </c>
      <c r="AW159" s="13" t="s">
        <v>33</v>
      </c>
      <c r="AX159" s="13" t="s">
        <v>72</v>
      </c>
      <c r="AY159" s="236" t="s">
        <v>131</v>
      </c>
    </row>
    <row r="160" s="15" customFormat="1">
      <c r="A160" s="15"/>
      <c r="B160" s="247"/>
      <c r="C160" s="248"/>
      <c r="D160" s="218" t="s">
        <v>215</v>
      </c>
      <c r="E160" s="249" t="s">
        <v>19</v>
      </c>
      <c r="F160" s="250" t="s">
        <v>260</v>
      </c>
      <c r="G160" s="248"/>
      <c r="H160" s="251">
        <v>1035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215</v>
      </c>
      <c r="AU160" s="257" t="s">
        <v>82</v>
      </c>
      <c r="AV160" s="15" t="s">
        <v>138</v>
      </c>
      <c r="AW160" s="15" t="s">
        <v>33</v>
      </c>
      <c r="AX160" s="15" t="s">
        <v>80</v>
      </c>
      <c r="AY160" s="257" t="s">
        <v>131</v>
      </c>
    </row>
    <row r="161" s="2" customFormat="1" ht="16.5" customHeight="1">
      <c r="A161" s="39"/>
      <c r="B161" s="40"/>
      <c r="C161" s="205" t="s">
        <v>7</v>
      </c>
      <c r="D161" s="205" t="s">
        <v>133</v>
      </c>
      <c r="E161" s="206" t="s">
        <v>267</v>
      </c>
      <c r="F161" s="207" t="s">
        <v>268</v>
      </c>
      <c r="G161" s="208" t="s">
        <v>211</v>
      </c>
      <c r="H161" s="209">
        <v>1035</v>
      </c>
      <c r="I161" s="210"/>
      <c r="J161" s="211">
        <f>ROUND(I161*H161,2)</f>
        <v>0</v>
      </c>
      <c r="K161" s="207" t="s">
        <v>137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138</v>
      </c>
      <c r="AT161" s="216" t="s">
        <v>133</v>
      </c>
      <c r="AU161" s="216" t="s">
        <v>82</v>
      </c>
      <c r="AY161" s="18" t="s">
        <v>131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138</v>
      </c>
      <c r="BM161" s="216" t="s">
        <v>269</v>
      </c>
    </row>
    <row r="162" s="2" customFormat="1">
      <c r="A162" s="39"/>
      <c r="B162" s="40"/>
      <c r="C162" s="41"/>
      <c r="D162" s="218" t="s">
        <v>140</v>
      </c>
      <c r="E162" s="41"/>
      <c r="F162" s="219" t="s">
        <v>270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82</v>
      </c>
    </row>
    <row r="163" s="2" customFormat="1">
      <c r="A163" s="39"/>
      <c r="B163" s="40"/>
      <c r="C163" s="41"/>
      <c r="D163" s="223" t="s">
        <v>142</v>
      </c>
      <c r="E163" s="41"/>
      <c r="F163" s="224" t="s">
        <v>271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142</v>
      </c>
      <c r="AU163" s="18" t="s">
        <v>82</v>
      </c>
    </row>
    <row r="164" s="2" customFormat="1">
      <c r="A164" s="39"/>
      <c r="B164" s="40"/>
      <c r="C164" s="41"/>
      <c r="D164" s="218" t="s">
        <v>144</v>
      </c>
      <c r="E164" s="41"/>
      <c r="F164" s="225" t="s">
        <v>272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82</v>
      </c>
    </row>
    <row r="165" s="14" customFormat="1">
      <c r="A165" s="14"/>
      <c r="B165" s="237"/>
      <c r="C165" s="238"/>
      <c r="D165" s="218" t="s">
        <v>215</v>
      </c>
      <c r="E165" s="239" t="s">
        <v>19</v>
      </c>
      <c r="F165" s="240" t="s">
        <v>259</v>
      </c>
      <c r="G165" s="238"/>
      <c r="H165" s="239" t="s">
        <v>19</v>
      </c>
      <c r="I165" s="241"/>
      <c r="J165" s="238"/>
      <c r="K165" s="238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215</v>
      </c>
      <c r="AU165" s="246" t="s">
        <v>82</v>
      </c>
      <c r="AV165" s="14" t="s">
        <v>80</v>
      </c>
      <c r="AW165" s="14" t="s">
        <v>33</v>
      </c>
      <c r="AX165" s="14" t="s">
        <v>72</v>
      </c>
      <c r="AY165" s="246" t="s">
        <v>131</v>
      </c>
    </row>
    <row r="166" s="13" customFormat="1">
      <c r="A166" s="13"/>
      <c r="B166" s="226"/>
      <c r="C166" s="227"/>
      <c r="D166" s="218" t="s">
        <v>215</v>
      </c>
      <c r="E166" s="228" t="s">
        <v>19</v>
      </c>
      <c r="F166" s="229" t="s">
        <v>216</v>
      </c>
      <c r="G166" s="227"/>
      <c r="H166" s="230">
        <v>1035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215</v>
      </c>
      <c r="AU166" s="236" t="s">
        <v>82</v>
      </c>
      <c r="AV166" s="13" t="s">
        <v>82</v>
      </c>
      <c r="AW166" s="13" t="s">
        <v>33</v>
      </c>
      <c r="AX166" s="13" t="s">
        <v>72</v>
      </c>
      <c r="AY166" s="236" t="s">
        <v>131</v>
      </c>
    </row>
    <row r="167" s="15" customFormat="1">
      <c r="A167" s="15"/>
      <c r="B167" s="247"/>
      <c r="C167" s="248"/>
      <c r="D167" s="218" t="s">
        <v>215</v>
      </c>
      <c r="E167" s="249" t="s">
        <v>19</v>
      </c>
      <c r="F167" s="250" t="s">
        <v>260</v>
      </c>
      <c r="G167" s="248"/>
      <c r="H167" s="251">
        <v>1035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7" t="s">
        <v>215</v>
      </c>
      <c r="AU167" s="257" t="s">
        <v>82</v>
      </c>
      <c r="AV167" s="15" t="s">
        <v>138</v>
      </c>
      <c r="AW167" s="15" t="s">
        <v>33</v>
      </c>
      <c r="AX167" s="15" t="s">
        <v>80</v>
      </c>
      <c r="AY167" s="257" t="s">
        <v>131</v>
      </c>
    </row>
    <row r="168" s="2" customFormat="1" ht="16.5" customHeight="1">
      <c r="A168" s="39"/>
      <c r="B168" s="40"/>
      <c r="C168" s="205" t="s">
        <v>273</v>
      </c>
      <c r="D168" s="205" t="s">
        <v>133</v>
      </c>
      <c r="E168" s="206" t="s">
        <v>274</v>
      </c>
      <c r="F168" s="207" t="s">
        <v>275</v>
      </c>
      <c r="G168" s="208" t="s">
        <v>211</v>
      </c>
      <c r="H168" s="209">
        <v>1035</v>
      </c>
      <c r="I168" s="210"/>
      <c r="J168" s="211">
        <f>ROUND(I168*H168,2)</f>
        <v>0</v>
      </c>
      <c r="K168" s="207" t="s">
        <v>137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138</v>
      </c>
      <c r="AT168" s="216" t="s">
        <v>133</v>
      </c>
      <c r="AU168" s="216" t="s">
        <v>82</v>
      </c>
      <c r="AY168" s="18" t="s">
        <v>131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138</v>
      </c>
      <c r="BM168" s="216" t="s">
        <v>276</v>
      </c>
    </row>
    <row r="169" s="2" customFormat="1">
      <c r="A169" s="39"/>
      <c r="B169" s="40"/>
      <c r="C169" s="41"/>
      <c r="D169" s="218" t="s">
        <v>140</v>
      </c>
      <c r="E169" s="41"/>
      <c r="F169" s="219" t="s">
        <v>277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140</v>
      </c>
      <c r="AU169" s="18" t="s">
        <v>82</v>
      </c>
    </row>
    <row r="170" s="2" customFormat="1">
      <c r="A170" s="39"/>
      <c r="B170" s="40"/>
      <c r="C170" s="41"/>
      <c r="D170" s="223" t="s">
        <v>142</v>
      </c>
      <c r="E170" s="41"/>
      <c r="F170" s="224" t="s">
        <v>278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142</v>
      </c>
      <c r="AU170" s="18" t="s">
        <v>82</v>
      </c>
    </row>
    <row r="171" s="14" customFormat="1">
      <c r="A171" s="14"/>
      <c r="B171" s="237"/>
      <c r="C171" s="238"/>
      <c r="D171" s="218" t="s">
        <v>215</v>
      </c>
      <c r="E171" s="239" t="s">
        <v>19</v>
      </c>
      <c r="F171" s="240" t="s">
        <v>259</v>
      </c>
      <c r="G171" s="238"/>
      <c r="H171" s="239" t="s">
        <v>19</v>
      </c>
      <c r="I171" s="241"/>
      <c r="J171" s="238"/>
      <c r="K171" s="238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215</v>
      </c>
      <c r="AU171" s="246" t="s">
        <v>82</v>
      </c>
      <c r="AV171" s="14" t="s">
        <v>80</v>
      </c>
      <c r="AW171" s="14" t="s">
        <v>33</v>
      </c>
      <c r="AX171" s="14" t="s">
        <v>72</v>
      </c>
      <c r="AY171" s="246" t="s">
        <v>131</v>
      </c>
    </row>
    <row r="172" s="13" customFormat="1">
      <c r="A172" s="13"/>
      <c r="B172" s="226"/>
      <c r="C172" s="227"/>
      <c r="D172" s="218" t="s">
        <v>215</v>
      </c>
      <c r="E172" s="228" t="s">
        <v>19</v>
      </c>
      <c r="F172" s="229" t="s">
        <v>216</v>
      </c>
      <c r="G172" s="227"/>
      <c r="H172" s="230">
        <v>1035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6" t="s">
        <v>215</v>
      </c>
      <c r="AU172" s="236" t="s">
        <v>82</v>
      </c>
      <c r="AV172" s="13" t="s">
        <v>82</v>
      </c>
      <c r="AW172" s="13" t="s">
        <v>33</v>
      </c>
      <c r="AX172" s="13" t="s">
        <v>72</v>
      </c>
      <c r="AY172" s="236" t="s">
        <v>131</v>
      </c>
    </row>
    <row r="173" s="15" customFormat="1">
      <c r="A173" s="15"/>
      <c r="B173" s="247"/>
      <c r="C173" s="248"/>
      <c r="D173" s="218" t="s">
        <v>215</v>
      </c>
      <c r="E173" s="249" t="s">
        <v>19</v>
      </c>
      <c r="F173" s="250" t="s">
        <v>260</v>
      </c>
      <c r="G173" s="248"/>
      <c r="H173" s="251">
        <v>1035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7" t="s">
        <v>215</v>
      </c>
      <c r="AU173" s="257" t="s">
        <v>82</v>
      </c>
      <c r="AV173" s="15" t="s">
        <v>138</v>
      </c>
      <c r="AW173" s="15" t="s">
        <v>33</v>
      </c>
      <c r="AX173" s="15" t="s">
        <v>80</v>
      </c>
      <c r="AY173" s="257" t="s">
        <v>131</v>
      </c>
    </row>
    <row r="174" s="2" customFormat="1" ht="16.5" customHeight="1">
      <c r="A174" s="39"/>
      <c r="B174" s="40"/>
      <c r="C174" s="205" t="s">
        <v>279</v>
      </c>
      <c r="D174" s="205" t="s">
        <v>133</v>
      </c>
      <c r="E174" s="206" t="s">
        <v>280</v>
      </c>
      <c r="F174" s="207" t="s">
        <v>281</v>
      </c>
      <c r="G174" s="208" t="s">
        <v>211</v>
      </c>
      <c r="H174" s="209">
        <v>292.89999999999998</v>
      </c>
      <c r="I174" s="210"/>
      <c r="J174" s="211">
        <f>ROUND(I174*H174,2)</f>
        <v>0</v>
      </c>
      <c r="K174" s="207" t="s">
        <v>137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138</v>
      </c>
      <c r="AT174" s="216" t="s">
        <v>133</v>
      </c>
      <c r="AU174" s="216" t="s">
        <v>82</v>
      </c>
      <c r="AY174" s="18" t="s">
        <v>131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138</v>
      </c>
      <c r="BM174" s="216" t="s">
        <v>282</v>
      </c>
    </row>
    <row r="175" s="2" customFormat="1">
      <c r="A175" s="39"/>
      <c r="B175" s="40"/>
      <c r="C175" s="41"/>
      <c r="D175" s="218" t="s">
        <v>140</v>
      </c>
      <c r="E175" s="41"/>
      <c r="F175" s="219" t="s">
        <v>283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82</v>
      </c>
    </row>
    <row r="176" s="2" customFormat="1">
      <c r="A176" s="39"/>
      <c r="B176" s="40"/>
      <c r="C176" s="41"/>
      <c r="D176" s="223" t="s">
        <v>142</v>
      </c>
      <c r="E176" s="41"/>
      <c r="F176" s="224" t="s">
        <v>284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142</v>
      </c>
      <c r="AU176" s="18" t="s">
        <v>82</v>
      </c>
    </row>
    <row r="177" s="2" customFormat="1">
      <c r="A177" s="39"/>
      <c r="B177" s="40"/>
      <c r="C177" s="41"/>
      <c r="D177" s="218" t="s">
        <v>144</v>
      </c>
      <c r="E177" s="41"/>
      <c r="F177" s="225" t="s">
        <v>285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144</v>
      </c>
      <c r="AU177" s="18" t="s">
        <v>82</v>
      </c>
    </row>
    <row r="178" s="14" customFormat="1">
      <c r="A178" s="14"/>
      <c r="B178" s="237"/>
      <c r="C178" s="238"/>
      <c r="D178" s="218" t="s">
        <v>215</v>
      </c>
      <c r="E178" s="239" t="s">
        <v>19</v>
      </c>
      <c r="F178" s="240" t="s">
        <v>286</v>
      </c>
      <c r="G178" s="238"/>
      <c r="H178" s="239" t="s">
        <v>19</v>
      </c>
      <c r="I178" s="241"/>
      <c r="J178" s="238"/>
      <c r="K178" s="238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215</v>
      </c>
      <c r="AU178" s="246" t="s">
        <v>82</v>
      </c>
      <c r="AV178" s="14" t="s">
        <v>80</v>
      </c>
      <c r="AW178" s="14" t="s">
        <v>33</v>
      </c>
      <c r="AX178" s="14" t="s">
        <v>72</v>
      </c>
      <c r="AY178" s="246" t="s">
        <v>131</v>
      </c>
    </row>
    <row r="179" s="13" customFormat="1">
      <c r="A179" s="13"/>
      <c r="B179" s="226"/>
      <c r="C179" s="227"/>
      <c r="D179" s="218" t="s">
        <v>215</v>
      </c>
      <c r="E179" s="228" t="s">
        <v>19</v>
      </c>
      <c r="F179" s="229" t="s">
        <v>287</v>
      </c>
      <c r="G179" s="227"/>
      <c r="H179" s="230">
        <v>110.40000000000001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215</v>
      </c>
      <c r="AU179" s="236" t="s">
        <v>82</v>
      </c>
      <c r="AV179" s="13" t="s">
        <v>82</v>
      </c>
      <c r="AW179" s="13" t="s">
        <v>33</v>
      </c>
      <c r="AX179" s="13" t="s">
        <v>72</v>
      </c>
      <c r="AY179" s="236" t="s">
        <v>131</v>
      </c>
    </row>
    <row r="180" s="14" customFormat="1">
      <c r="A180" s="14"/>
      <c r="B180" s="237"/>
      <c r="C180" s="238"/>
      <c r="D180" s="218" t="s">
        <v>215</v>
      </c>
      <c r="E180" s="239" t="s">
        <v>19</v>
      </c>
      <c r="F180" s="240" t="s">
        <v>288</v>
      </c>
      <c r="G180" s="238"/>
      <c r="H180" s="239" t="s">
        <v>19</v>
      </c>
      <c r="I180" s="241"/>
      <c r="J180" s="238"/>
      <c r="K180" s="238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215</v>
      </c>
      <c r="AU180" s="246" t="s">
        <v>82</v>
      </c>
      <c r="AV180" s="14" t="s">
        <v>80</v>
      </c>
      <c r="AW180" s="14" t="s">
        <v>33</v>
      </c>
      <c r="AX180" s="14" t="s">
        <v>72</v>
      </c>
      <c r="AY180" s="246" t="s">
        <v>131</v>
      </c>
    </row>
    <row r="181" s="13" customFormat="1">
      <c r="A181" s="13"/>
      <c r="B181" s="226"/>
      <c r="C181" s="227"/>
      <c r="D181" s="218" t="s">
        <v>215</v>
      </c>
      <c r="E181" s="228" t="s">
        <v>19</v>
      </c>
      <c r="F181" s="229" t="s">
        <v>289</v>
      </c>
      <c r="G181" s="227"/>
      <c r="H181" s="230">
        <v>120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215</v>
      </c>
      <c r="AU181" s="236" t="s">
        <v>82</v>
      </c>
      <c r="AV181" s="13" t="s">
        <v>82</v>
      </c>
      <c r="AW181" s="13" t="s">
        <v>33</v>
      </c>
      <c r="AX181" s="13" t="s">
        <v>72</v>
      </c>
      <c r="AY181" s="236" t="s">
        <v>131</v>
      </c>
    </row>
    <row r="182" s="14" customFormat="1">
      <c r="A182" s="14"/>
      <c r="B182" s="237"/>
      <c r="C182" s="238"/>
      <c r="D182" s="218" t="s">
        <v>215</v>
      </c>
      <c r="E182" s="239" t="s">
        <v>19</v>
      </c>
      <c r="F182" s="240" t="s">
        <v>290</v>
      </c>
      <c r="G182" s="238"/>
      <c r="H182" s="239" t="s">
        <v>19</v>
      </c>
      <c r="I182" s="241"/>
      <c r="J182" s="238"/>
      <c r="K182" s="238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215</v>
      </c>
      <c r="AU182" s="246" t="s">
        <v>82</v>
      </c>
      <c r="AV182" s="14" t="s">
        <v>80</v>
      </c>
      <c r="AW182" s="14" t="s">
        <v>33</v>
      </c>
      <c r="AX182" s="14" t="s">
        <v>72</v>
      </c>
      <c r="AY182" s="246" t="s">
        <v>131</v>
      </c>
    </row>
    <row r="183" s="13" customFormat="1">
      <c r="A183" s="13"/>
      <c r="B183" s="226"/>
      <c r="C183" s="227"/>
      <c r="D183" s="218" t="s">
        <v>215</v>
      </c>
      <c r="E183" s="228" t="s">
        <v>19</v>
      </c>
      <c r="F183" s="229" t="s">
        <v>291</v>
      </c>
      <c r="G183" s="227"/>
      <c r="H183" s="230">
        <v>62.5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215</v>
      </c>
      <c r="AU183" s="236" t="s">
        <v>82</v>
      </c>
      <c r="AV183" s="13" t="s">
        <v>82</v>
      </c>
      <c r="AW183" s="13" t="s">
        <v>33</v>
      </c>
      <c r="AX183" s="13" t="s">
        <v>72</v>
      </c>
      <c r="AY183" s="236" t="s">
        <v>131</v>
      </c>
    </row>
    <row r="184" s="15" customFormat="1">
      <c r="A184" s="15"/>
      <c r="B184" s="247"/>
      <c r="C184" s="248"/>
      <c r="D184" s="218" t="s">
        <v>215</v>
      </c>
      <c r="E184" s="249" t="s">
        <v>19</v>
      </c>
      <c r="F184" s="250" t="s">
        <v>260</v>
      </c>
      <c r="G184" s="248"/>
      <c r="H184" s="251">
        <v>292.89999999999998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215</v>
      </c>
      <c r="AU184" s="257" t="s">
        <v>82</v>
      </c>
      <c r="AV184" s="15" t="s">
        <v>138</v>
      </c>
      <c r="AW184" s="15" t="s">
        <v>33</v>
      </c>
      <c r="AX184" s="15" t="s">
        <v>80</v>
      </c>
      <c r="AY184" s="257" t="s">
        <v>131</v>
      </c>
    </row>
    <row r="185" s="2" customFormat="1" ht="16.5" customHeight="1">
      <c r="A185" s="39"/>
      <c r="B185" s="40"/>
      <c r="C185" s="258" t="s">
        <v>292</v>
      </c>
      <c r="D185" s="258" t="s">
        <v>293</v>
      </c>
      <c r="E185" s="259" t="s">
        <v>294</v>
      </c>
      <c r="F185" s="260" t="s">
        <v>295</v>
      </c>
      <c r="G185" s="261" t="s">
        <v>296</v>
      </c>
      <c r="H185" s="262">
        <v>43.200000000000003</v>
      </c>
      <c r="I185" s="263"/>
      <c r="J185" s="264">
        <f>ROUND(I185*H185,2)</f>
        <v>0</v>
      </c>
      <c r="K185" s="260" t="s">
        <v>137</v>
      </c>
      <c r="L185" s="265"/>
      <c r="M185" s="266" t="s">
        <v>19</v>
      </c>
      <c r="N185" s="267" t="s">
        <v>43</v>
      </c>
      <c r="O185" s="85"/>
      <c r="P185" s="214">
        <f>O185*H185</f>
        <v>0</v>
      </c>
      <c r="Q185" s="214">
        <v>1</v>
      </c>
      <c r="R185" s="214">
        <f>Q185*H185</f>
        <v>43.200000000000003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184</v>
      </c>
      <c r="AT185" s="216" t="s">
        <v>293</v>
      </c>
      <c r="AU185" s="216" t="s">
        <v>82</v>
      </c>
      <c r="AY185" s="18" t="s">
        <v>131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138</v>
      </c>
      <c r="BM185" s="216" t="s">
        <v>297</v>
      </c>
    </row>
    <row r="186" s="2" customFormat="1">
      <c r="A186" s="39"/>
      <c r="B186" s="40"/>
      <c r="C186" s="41"/>
      <c r="D186" s="218" t="s">
        <v>140</v>
      </c>
      <c r="E186" s="41"/>
      <c r="F186" s="219" t="s">
        <v>295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140</v>
      </c>
      <c r="AU186" s="18" t="s">
        <v>82</v>
      </c>
    </row>
    <row r="187" s="2" customFormat="1">
      <c r="A187" s="39"/>
      <c r="B187" s="40"/>
      <c r="C187" s="41"/>
      <c r="D187" s="218" t="s">
        <v>144</v>
      </c>
      <c r="E187" s="41"/>
      <c r="F187" s="225" t="s">
        <v>298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144</v>
      </c>
      <c r="AU187" s="18" t="s">
        <v>82</v>
      </c>
    </row>
    <row r="188" s="13" customFormat="1">
      <c r="A188" s="13"/>
      <c r="B188" s="226"/>
      <c r="C188" s="227"/>
      <c r="D188" s="218" t="s">
        <v>215</v>
      </c>
      <c r="E188" s="228" t="s">
        <v>19</v>
      </c>
      <c r="F188" s="229" t="s">
        <v>299</v>
      </c>
      <c r="G188" s="227"/>
      <c r="H188" s="230">
        <v>43.200000000000003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215</v>
      </c>
      <c r="AU188" s="236" t="s">
        <v>82</v>
      </c>
      <c r="AV188" s="13" t="s">
        <v>82</v>
      </c>
      <c r="AW188" s="13" t="s">
        <v>33</v>
      </c>
      <c r="AX188" s="13" t="s">
        <v>80</v>
      </c>
      <c r="AY188" s="236" t="s">
        <v>131</v>
      </c>
    </row>
    <row r="189" s="2" customFormat="1" ht="16.5" customHeight="1">
      <c r="A189" s="39"/>
      <c r="B189" s="40"/>
      <c r="C189" s="205" t="s">
        <v>300</v>
      </c>
      <c r="D189" s="205" t="s">
        <v>133</v>
      </c>
      <c r="E189" s="206" t="s">
        <v>301</v>
      </c>
      <c r="F189" s="207" t="s">
        <v>302</v>
      </c>
      <c r="G189" s="208" t="s">
        <v>136</v>
      </c>
      <c r="H189" s="209">
        <v>2500</v>
      </c>
      <c r="I189" s="210"/>
      <c r="J189" s="211">
        <f>ROUND(I189*H189,2)</f>
        <v>0</v>
      </c>
      <c r="K189" s="207" t="s">
        <v>137</v>
      </c>
      <c r="L189" s="45"/>
      <c r="M189" s="212" t="s">
        <v>19</v>
      </c>
      <c r="N189" s="213" t="s">
        <v>43</v>
      </c>
      <c r="O189" s="85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138</v>
      </c>
      <c r="AT189" s="216" t="s">
        <v>133</v>
      </c>
      <c r="AU189" s="216" t="s">
        <v>82</v>
      </c>
      <c r="AY189" s="18" t="s">
        <v>131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138</v>
      </c>
      <c r="BM189" s="216" t="s">
        <v>303</v>
      </c>
    </row>
    <row r="190" s="2" customFormat="1">
      <c r="A190" s="39"/>
      <c r="B190" s="40"/>
      <c r="C190" s="41"/>
      <c r="D190" s="218" t="s">
        <v>140</v>
      </c>
      <c r="E190" s="41"/>
      <c r="F190" s="219" t="s">
        <v>304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140</v>
      </c>
      <c r="AU190" s="18" t="s">
        <v>82</v>
      </c>
    </row>
    <row r="191" s="2" customFormat="1">
      <c r="A191" s="39"/>
      <c r="B191" s="40"/>
      <c r="C191" s="41"/>
      <c r="D191" s="223" t="s">
        <v>142</v>
      </c>
      <c r="E191" s="41"/>
      <c r="F191" s="224" t="s">
        <v>305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142</v>
      </c>
      <c r="AU191" s="18" t="s">
        <v>82</v>
      </c>
    </row>
    <row r="192" s="2" customFormat="1" ht="16.5" customHeight="1">
      <c r="A192" s="39"/>
      <c r="B192" s="40"/>
      <c r="C192" s="205" t="s">
        <v>306</v>
      </c>
      <c r="D192" s="205" t="s">
        <v>133</v>
      </c>
      <c r="E192" s="206" t="s">
        <v>307</v>
      </c>
      <c r="F192" s="207" t="s">
        <v>308</v>
      </c>
      <c r="G192" s="208" t="s">
        <v>136</v>
      </c>
      <c r="H192" s="209">
        <v>2500</v>
      </c>
      <c r="I192" s="210"/>
      <c r="J192" s="211">
        <f>ROUND(I192*H192,2)</f>
        <v>0</v>
      </c>
      <c r="K192" s="207" t="s">
        <v>137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138</v>
      </c>
      <c r="AT192" s="216" t="s">
        <v>133</v>
      </c>
      <c r="AU192" s="216" t="s">
        <v>82</v>
      </c>
      <c r="AY192" s="18" t="s">
        <v>131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138</v>
      </c>
      <c r="BM192" s="216" t="s">
        <v>309</v>
      </c>
    </row>
    <row r="193" s="2" customFormat="1">
      <c r="A193" s="39"/>
      <c r="B193" s="40"/>
      <c r="C193" s="41"/>
      <c r="D193" s="218" t="s">
        <v>140</v>
      </c>
      <c r="E193" s="41"/>
      <c r="F193" s="219" t="s">
        <v>310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140</v>
      </c>
      <c r="AU193" s="18" t="s">
        <v>82</v>
      </c>
    </row>
    <row r="194" s="2" customFormat="1">
      <c r="A194" s="39"/>
      <c r="B194" s="40"/>
      <c r="C194" s="41"/>
      <c r="D194" s="223" t="s">
        <v>142</v>
      </c>
      <c r="E194" s="41"/>
      <c r="F194" s="224" t="s">
        <v>311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142</v>
      </c>
      <c r="AU194" s="18" t="s">
        <v>82</v>
      </c>
    </row>
    <row r="195" s="12" customFormat="1" ht="22.8" customHeight="1">
      <c r="A195" s="12"/>
      <c r="B195" s="189"/>
      <c r="C195" s="190"/>
      <c r="D195" s="191" t="s">
        <v>71</v>
      </c>
      <c r="E195" s="203" t="s">
        <v>190</v>
      </c>
      <c r="F195" s="203" t="s">
        <v>312</v>
      </c>
      <c r="G195" s="190"/>
      <c r="H195" s="190"/>
      <c r="I195" s="193"/>
      <c r="J195" s="204">
        <f>BK195</f>
        <v>0</v>
      </c>
      <c r="K195" s="190"/>
      <c r="L195" s="195"/>
      <c r="M195" s="196"/>
      <c r="N195" s="197"/>
      <c r="O195" s="197"/>
      <c r="P195" s="198">
        <f>SUM(P196:P204)</f>
        <v>0</v>
      </c>
      <c r="Q195" s="197"/>
      <c r="R195" s="198">
        <f>SUM(R196:R204)</f>
        <v>0</v>
      </c>
      <c r="S195" s="197"/>
      <c r="T195" s="199">
        <f>SUM(T196:T204)</f>
        <v>144.31999999999999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0" t="s">
        <v>80</v>
      </c>
      <c r="AT195" s="201" t="s">
        <v>71</v>
      </c>
      <c r="AU195" s="201" t="s">
        <v>80</v>
      </c>
      <c r="AY195" s="200" t="s">
        <v>131</v>
      </c>
      <c r="BK195" s="202">
        <f>SUM(BK196:BK204)</f>
        <v>0</v>
      </c>
    </row>
    <row r="196" s="2" customFormat="1" ht="16.5" customHeight="1">
      <c r="A196" s="39"/>
      <c r="B196" s="40"/>
      <c r="C196" s="205" t="s">
        <v>313</v>
      </c>
      <c r="D196" s="205" t="s">
        <v>133</v>
      </c>
      <c r="E196" s="206" t="s">
        <v>314</v>
      </c>
      <c r="F196" s="207" t="s">
        <v>315</v>
      </c>
      <c r="G196" s="208" t="s">
        <v>211</v>
      </c>
      <c r="H196" s="209">
        <v>64</v>
      </c>
      <c r="I196" s="210"/>
      <c r="J196" s="211">
        <f>ROUND(I196*H196,2)</f>
        <v>0</v>
      </c>
      <c r="K196" s="207" t="s">
        <v>137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0.45000000000000001</v>
      </c>
      <c r="T196" s="215">
        <f>S196*H196</f>
        <v>28.800000000000001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138</v>
      </c>
      <c r="AT196" s="216" t="s">
        <v>133</v>
      </c>
      <c r="AU196" s="216" t="s">
        <v>82</v>
      </c>
      <c r="AY196" s="18" t="s">
        <v>131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138</v>
      </c>
      <c r="BM196" s="216" t="s">
        <v>316</v>
      </c>
    </row>
    <row r="197" s="2" customFormat="1">
      <c r="A197" s="39"/>
      <c r="B197" s="40"/>
      <c r="C197" s="41"/>
      <c r="D197" s="218" t="s">
        <v>140</v>
      </c>
      <c r="E197" s="41"/>
      <c r="F197" s="219" t="s">
        <v>317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82</v>
      </c>
    </row>
    <row r="198" s="2" customFormat="1">
      <c r="A198" s="39"/>
      <c r="B198" s="40"/>
      <c r="C198" s="41"/>
      <c r="D198" s="223" t="s">
        <v>142</v>
      </c>
      <c r="E198" s="41"/>
      <c r="F198" s="224" t="s">
        <v>318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142</v>
      </c>
      <c r="AU198" s="18" t="s">
        <v>82</v>
      </c>
    </row>
    <row r="199" s="2" customFormat="1">
      <c r="A199" s="39"/>
      <c r="B199" s="40"/>
      <c r="C199" s="41"/>
      <c r="D199" s="218" t="s">
        <v>144</v>
      </c>
      <c r="E199" s="41"/>
      <c r="F199" s="225" t="s">
        <v>319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144</v>
      </c>
      <c r="AU199" s="18" t="s">
        <v>82</v>
      </c>
    </row>
    <row r="200" s="13" customFormat="1">
      <c r="A200" s="13"/>
      <c r="B200" s="226"/>
      <c r="C200" s="227"/>
      <c r="D200" s="218" t="s">
        <v>215</v>
      </c>
      <c r="E200" s="228" t="s">
        <v>19</v>
      </c>
      <c r="F200" s="229" t="s">
        <v>320</v>
      </c>
      <c r="G200" s="227"/>
      <c r="H200" s="230">
        <v>64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215</v>
      </c>
      <c r="AU200" s="236" t="s">
        <v>82</v>
      </c>
      <c r="AV200" s="13" t="s">
        <v>82</v>
      </c>
      <c r="AW200" s="13" t="s">
        <v>33</v>
      </c>
      <c r="AX200" s="13" t="s">
        <v>80</v>
      </c>
      <c r="AY200" s="236" t="s">
        <v>131</v>
      </c>
    </row>
    <row r="201" s="2" customFormat="1" ht="16.5" customHeight="1">
      <c r="A201" s="39"/>
      <c r="B201" s="40"/>
      <c r="C201" s="205" t="s">
        <v>321</v>
      </c>
      <c r="D201" s="205" t="s">
        <v>133</v>
      </c>
      <c r="E201" s="206" t="s">
        <v>322</v>
      </c>
      <c r="F201" s="207" t="s">
        <v>323</v>
      </c>
      <c r="G201" s="208" t="s">
        <v>211</v>
      </c>
      <c r="H201" s="209">
        <v>64</v>
      </c>
      <c r="I201" s="210"/>
      <c r="J201" s="211">
        <f>ROUND(I201*H201,2)</f>
        <v>0</v>
      </c>
      <c r="K201" s="207" t="s">
        <v>137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1.8049999999999999</v>
      </c>
      <c r="T201" s="215">
        <f>S201*H201</f>
        <v>115.52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138</v>
      </c>
      <c r="AT201" s="216" t="s">
        <v>133</v>
      </c>
      <c r="AU201" s="216" t="s">
        <v>82</v>
      </c>
      <c r="AY201" s="18" t="s">
        <v>131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138</v>
      </c>
      <c r="BM201" s="216" t="s">
        <v>324</v>
      </c>
    </row>
    <row r="202" s="2" customFormat="1">
      <c r="A202" s="39"/>
      <c r="B202" s="40"/>
      <c r="C202" s="41"/>
      <c r="D202" s="218" t="s">
        <v>140</v>
      </c>
      <c r="E202" s="41"/>
      <c r="F202" s="219" t="s">
        <v>325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140</v>
      </c>
      <c r="AU202" s="18" t="s">
        <v>82</v>
      </c>
    </row>
    <row r="203" s="2" customFormat="1">
      <c r="A203" s="39"/>
      <c r="B203" s="40"/>
      <c r="C203" s="41"/>
      <c r="D203" s="223" t="s">
        <v>142</v>
      </c>
      <c r="E203" s="41"/>
      <c r="F203" s="224" t="s">
        <v>326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142</v>
      </c>
      <c r="AU203" s="18" t="s">
        <v>82</v>
      </c>
    </row>
    <row r="204" s="13" customFormat="1">
      <c r="A204" s="13"/>
      <c r="B204" s="226"/>
      <c r="C204" s="227"/>
      <c r="D204" s="218" t="s">
        <v>215</v>
      </c>
      <c r="E204" s="228" t="s">
        <v>19</v>
      </c>
      <c r="F204" s="229" t="s">
        <v>320</v>
      </c>
      <c r="G204" s="227"/>
      <c r="H204" s="230">
        <v>64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215</v>
      </c>
      <c r="AU204" s="236" t="s">
        <v>82</v>
      </c>
      <c r="AV204" s="13" t="s">
        <v>82</v>
      </c>
      <c r="AW204" s="13" t="s">
        <v>33</v>
      </c>
      <c r="AX204" s="13" t="s">
        <v>80</v>
      </c>
      <c r="AY204" s="236" t="s">
        <v>131</v>
      </c>
    </row>
    <row r="205" s="12" customFormat="1" ht="22.8" customHeight="1">
      <c r="A205" s="12"/>
      <c r="B205" s="189"/>
      <c r="C205" s="190"/>
      <c r="D205" s="191" t="s">
        <v>71</v>
      </c>
      <c r="E205" s="203" t="s">
        <v>327</v>
      </c>
      <c r="F205" s="203" t="s">
        <v>328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f>SUM(P206:P214)</f>
        <v>0</v>
      </c>
      <c r="Q205" s="197"/>
      <c r="R205" s="198">
        <f>SUM(R206:R214)</f>
        <v>0</v>
      </c>
      <c r="S205" s="197"/>
      <c r="T205" s="199">
        <f>SUM(T206:T214)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80</v>
      </c>
      <c r="AT205" s="201" t="s">
        <v>71</v>
      </c>
      <c r="AU205" s="201" t="s">
        <v>80</v>
      </c>
      <c r="AY205" s="200" t="s">
        <v>131</v>
      </c>
      <c r="BK205" s="202">
        <f>SUM(BK206:BK214)</f>
        <v>0</v>
      </c>
    </row>
    <row r="206" s="2" customFormat="1" ht="16.5" customHeight="1">
      <c r="A206" s="39"/>
      <c r="B206" s="40"/>
      <c r="C206" s="205" t="s">
        <v>329</v>
      </c>
      <c r="D206" s="205" t="s">
        <v>133</v>
      </c>
      <c r="E206" s="206" t="s">
        <v>330</v>
      </c>
      <c r="F206" s="207" t="s">
        <v>331</v>
      </c>
      <c r="G206" s="208" t="s">
        <v>296</v>
      </c>
      <c r="H206" s="209">
        <v>144.31999999999999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138</v>
      </c>
      <c r="AT206" s="216" t="s">
        <v>133</v>
      </c>
      <c r="AU206" s="216" t="s">
        <v>82</v>
      </c>
      <c r="AY206" s="18" t="s">
        <v>131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138</v>
      </c>
      <c r="BM206" s="216" t="s">
        <v>332</v>
      </c>
    </row>
    <row r="207" s="2" customFormat="1">
      <c r="A207" s="39"/>
      <c r="B207" s="40"/>
      <c r="C207" s="41"/>
      <c r="D207" s="218" t="s">
        <v>140</v>
      </c>
      <c r="E207" s="41"/>
      <c r="F207" s="219" t="s">
        <v>331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140</v>
      </c>
      <c r="AU207" s="18" t="s">
        <v>82</v>
      </c>
    </row>
    <row r="208" s="2" customFormat="1" ht="16.5" customHeight="1">
      <c r="A208" s="39"/>
      <c r="B208" s="40"/>
      <c r="C208" s="205" t="s">
        <v>333</v>
      </c>
      <c r="D208" s="205" t="s">
        <v>133</v>
      </c>
      <c r="E208" s="206" t="s">
        <v>334</v>
      </c>
      <c r="F208" s="207" t="s">
        <v>335</v>
      </c>
      <c r="G208" s="208" t="s">
        <v>296</v>
      </c>
      <c r="H208" s="209">
        <v>144.31999999999999</v>
      </c>
      <c r="I208" s="210"/>
      <c r="J208" s="211">
        <f>ROUND(I208*H208,2)</f>
        <v>0</v>
      </c>
      <c r="K208" s="207" t="s">
        <v>137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138</v>
      </c>
      <c r="AT208" s="216" t="s">
        <v>133</v>
      </c>
      <c r="AU208" s="216" t="s">
        <v>82</v>
      </c>
      <c r="AY208" s="18" t="s">
        <v>131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138</v>
      </c>
      <c r="BM208" s="216" t="s">
        <v>336</v>
      </c>
    </row>
    <row r="209" s="2" customFormat="1">
      <c r="A209" s="39"/>
      <c r="B209" s="40"/>
      <c r="C209" s="41"/>
      <c r="D209" s="218" t="s">
        <v>140</v>
      </c>
      <c r="E209" s="41"/>
      <c r="F209" s="219" t="s">
        <v>337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140</v>
      </c>
      <c r="AU209" s="18" t="s">
        <v>82</v>
      </c>
    </row>
    <row r="210" s="2" customFormat="1">
      <c r="A210" s="39"/>
      <c r="B210" s="40"/>
      <c r="C210" s="41"/>
      <c r="D210" s="223" t="s">
        <v>142</v>
      </c>
      <c r="E210" s="41"/>
      <c r="F210" s="224" t="s">
        <v>338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142</v>
      </c>
      <c r="AU210" s="18" t="s">
        <v>82</v>
      </c>
    </row>
    <row r="211" s="2" customFormat="1" ht="16.5" customHeight="1">
      <c r="A211" s="39"/>
      <c r="B211" s="40"/>
      <c r="C211" s="205" t="s">
        <v>339</v>
      </c>
      <c r="D211" s="205" t="s">
        <v>133</v>
      </c>
      <c r="E211" s="206" t="s">
        <v>340</v>
      </c>
      <c r="F211" s="207" t="s">
        <v>341</v>
      </c>
      <c r="G211" s="208" t="s">
        <v>296</v>
      </c>
      <c r="H211" s="209">
        <v>2742.0799999999999</v>
      </c>
      <c r="I211" s="210"/>
      <c r="J211" s="211">
        <f>ROUND(I211*H211,2)</f>
        <v>0</v>
      </c>
      <c r="K211" s="207" t="s">
        <v>137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138</v>
      </c>
      <c r="AT211" s="216" t="s">
        <v>133</v>
      </c>
      <c r="AU211" s="216" t="s">
        <v>82</v>
      </c>
      <c r="AY211" s="18" t="s">
        <v>131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138</v>
      </c>
      <c r="BM211" s="216" t="s">
        <v>342</v>
      </c>
    </row>
    <row r="212" s="2" customFormat="1">
      <c r="A212" s="39"/>
      <c r="B212" s="40"/>
      <c r="C212" s="41"/>
      <c r="D212" s="218" t="s">
        <v>140</v>
      </c>
      <c r="E212" s="41"/>
      <c r="F212" s="219" t="s">
        <v>343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140</v>
      </c>
      <c r="AU212" s="18" t="s">
        <v>82</v>
      </c>
    </row>
    <row r="213" s="2" customFormat="1">
      <c r="A213" s="39"/>
      <c r="B213" s="40"/>
      <c r="C213" s="41"/>
      <c r="D213" s="223" t="s">
        <v>142</v>
      </c>
      <c r="E213" s="41"/>
      <c r="F213" s="224" t="s">
        <v>344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142</v>
      </c>
      <c r="AU213" s="18" t="s">
        <v>82</v>
      </c>
    </row>
    <row r="214" s="13" customFormat="1">
      <c r="A214" s="13"/>
      <c r="B214" s="226"/>
      <c r="C214" s="227"/>
      <c r="D214" s="218" t="s">
        <v>215</v>
      </c>
      <c r="E214" s="227"/>
      <c r="F214" s="229" t="s">
        <v>345</v>
      </c>
      <c r="G214" s="227"/>
      <c r="H214" s="230">
        <v>2742.0799999999999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215</v>
      </c>
      <c r="AU214" s="236" t="s">
        <v>82</v>
      </c>
      <c r="AV214" s="13" t="s">
        <v>82</v>
      </c>
      <c r="AW214" s="13" t="s">
        <v>4</v>
      </c>
      <c r="AX214" s="13" t="s">
        <v>80</v>
      </c>
      <c r="AY214" s="236" t="s">
        <v>131</v>
      </c>
    </row>
    <row r="215" s="12" customFormat="1" ht="22.8" customHeight="1">
      <c r="A215" s="12"/>
      <c r="B215" s="189"/>
      <c r="C215" s="190"/>
      <c r="D215" s="191" t="s">
        <v>71</v>
      </c>
      <c r="E215" s="203" t="s">
        <v>346</v>
      </c>
      <c r="F215" s="203" t="s">
        <v>347</v>
      </c>
      <c r="G215" s="190"/>
      <c r="H215" s="190"/>
      <c r="I215" s="193"/>
      <c r="J215" s="204">
        <f>BK215</f>
        <v>0</v>
      </c>
      <c r="K215" s="190"/>
      <c r="L215" s="195"/>
      <c r="M215" s="196"/>
      <c r="N215" s="197"/>
      <c r="O215" s="197"/>
      <c r="P215" s="198">
        <f>SUM(P216:P218)</f>
        <v>0</v>
      </c>
      <c r="Q215" s="197"/>
      <c r="R215" s="198">
        <f>SUM(R216:R218)</f>
        <v>0</v>
      </c>
      <c r="S215" s="197"/>
      <c r="T215" s="199">
        <f>SUM(T216:T218)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0" t="s">
        <v>80</v>
      </c>
      <c r="AT215" s="201" t="s">
        <v>71</v>
      </c>
      <c r="AU215" s="201" t="s">
        <v>80</v>
      </c>
      <c r="AY215" s="200" t="s">
        <v>131</v>
      </c>
      <c r="BK215" s="202">
        <f>SUM(BK216:BK218)</f>
        <v>0</v>
      </c>
    </row>
    <row r="216" s="2" customFormat="1" ht="16.5" customHeight="1">
      <c r="A216" s="39"/>
      <c r="B216" s="40"/>
      <c r="C216" s="205" t="s">
        <v>348</v>
      </c>
      <c r="D216" s="205" t="s">
        <v>133</v>
      </c>
      <c r="E216" s="206" t="s">
        <v>349</v>
      </c>
      <c r="F216" s="207" t="s">
        <v>350</v>
      </c>
      <c r="G216" s="208" t="s">
        <v>296</v>
      </c>
      <c r="H216" s="209">
        <v>43.200000000000003</v>
      </c>
      <c r="I216" s="210"/>
      <c r="J216" s="211">
        <f>ROUND(I216*H216,2)</f>
        <v>0</v>
      </c>
      <c r="K216" s="207" t="s">
        <v>137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138</v>
      </c>
      <c r="AT216" s="216" t="s">
        <v>133</v>
      </c>
      <c r="AU216" s="216" t="s">
        <v>82</v>
      </c>
      <c r="AY216" s="18" t="s">
        <v>131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138</v>
      </c>
      <c r="BM216" s="216" t="s">
        <v>351</v>
      </c>
    </row>
    <row r="217" s="2" customFormat="1">
      <c r="A217" s="39"/>
      <c r="B217" s="40"/>
      <c r="C217" s="41"/>
      <c r="D217" s="218" t="s">
        <v>140</v>
      </c>
      <c r="E217" s="41"/>
      <c r="F217" s="219" t="s">
        <v>352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140</v>
      </c>
      <c r="AU217" s="18" t="s">
        <v>82</v>
      </c>
    </row>
    <row r="218" s="2" customFormat="1">
      <c r="A218" s="39"/>
      <c r="B218" s="40"/>
      <c r="C218" s="41"/>
      <c r="D218" s="223" t="s">
        <v>142</v>
      </c>
      <c r="E218" s="41"/>
      <c r="F218" s="224" t="s">
        <v>353</v>
      </c>
      <c r="G218" s="41"/>
      <c r="H218" s="41"/>
      <c r="I218" s="220"/>
      <c r="J218" s="41"/>
      <c r="K218" s="41"/>
      <c r="L218" s="45"/>
      <c r="M218" s="268"/>
      <c r="N218" s="269"/>
      <c r="O218" s="270"/>
      <c r="P218" s="270"/>
      <c r="Q218" s="270"/>
      <c r="R218" s="270"/>
      <c r="S218" s="270"/>
      <c r="T218" s="271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142</v>
      </c>
      <c r="AU218" s="18" t="s">
        <v>82</v>
      </c>
    </row>
    <row r="219" s="2" customFormat="1" ht="6.96" customHeight="1">
      <c r="A219" s="39"/>
      <c r="B219" s="60"/>
      <c r="C219" s="61"/>
      <c r="D219" s="61"/>
      <c r="E219" s="61"/>
      <c r="F219" s="61"/>
      <c r="G219" s="61"/>
      <c r="H219" s="61"/>
      <c r="I219" s="61"/>
      <c r="J219" s="61"/>
      <c r="K219" s="61"/>
      <c r="L219" s="45"/>
      <c r="M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</row>
  </sheetData>
  <sheetProtection sheet="1" autoFilter="0" formatColumns="0" formatRows="0" objects="1" scenarios="1" spinCount="100000" saltValue="WiWrl43tvItEEWGiuuYwkJeFCShBF1t1hRyrrpF15YaKKuiKXbQICQ1Y2ZtBJ593P5mMSI2Huwn64W11/FFzdA==" hashValue="OvaUBufkgFPYbFPo8GdgL45mtIjq9sa9oaeHf+/p496KyoapAtqFHPDG5weR19d2iSW6gVUYzCStzY3z9oOJ1A==" algorithmName="SHA-512" password="CC35"/>
  <autoFilter ref="C83:K21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11151103"/>
    <hyperlink ref="F93" r:id="rId2" display="https://podminky.urs.cz/item/CS_URS_2023_01/111151r"/>
    <hyperlink ref="F97" r:id="rId3" display="https://podminky.urs.cz/item/CS_URS_2023_01/111211201"/>
    <hyperlink ref="F101" r:id="rId4" display="https://podminky.urs.cz/item/CS_URS_2023_01/112101101"/>
    <hyperlink ref="F105" r:id="rId5" display="https://podminky.urs.cz/item/CS_URS_2023_01/112101102"/>
    <hyperlink ref="F109" r:id="rId6" display="https://podminky.urs.cz/item/CS_URS_2023_01/112101103"/>
    <hyperlink ref="F115" r:id="rId7" display="https://podminky.urs.cz/item/CS_URS_2023_01/112251101"/>
    <hyperlink ref="F118" r:id="rId8" display="https://podminky.urs.cz/item/CS_URS_2023_01/112251102"/>
    <hyperlink ref="F121" r:id="rId9" display="https://podminky.urs.cz/item/CS_URS_2023_01/112251103"/>
    <hyperlink ref="F124" r:id="rId10" display="https://podminky.urs.cz/item/CS_URS_2023_01/121151123"/>
    <hyperlink ref="F127" r:id="rId11" display="https://podminky.urs.cz/item/CS_URS_2023_01/122251106"/>
    <hyperlink ref="F131" r:id="rId12" display="https://podminky.urs.cz/item/CS_URS_2023_01/162201401"/>
    <hyperlink ref="F134" r:id="rId13" display="https://podminky.urs.cz/item/CS_URS_2023_01/162201402"/>
    <hyperlink ref="F138" r:id="rId14" display="https://podminky.urs.cz/item/CS_URS_2023_01/162201403"/>
    <hyperlink ref="F142" r:id="rId15" display="https://podminky.urs.cz/item/CS_URS_2023_01/162201411"/>
    <hyperlink ref="F145" r:id="rId16" display="https://podminky.urs.cz/item/CS_URS_2023_01/162201412"/>
    <hyperlink ref="F148" r:id="rId17" display="https://podminky.urs.cz/item/CS_URS_2023_01/162201413"/>
    <hyperlink ref="F151" r:id="rId18" display="https://podminky.urs.cz/item/CS_URS_2023_01/162251102"/>
    <hyperlink ref="F157" r:id="rId19" display="https://podminky.urs.cz/item/CS_URS_2023_01/167151111"/>
    <hyperlink ref="F163" r:id="rId20" display="https://podminky.urs.cz/item/CS_URS_2023_01/171151103"/>
    <hyperlink ref="F170" r:id="rId21" display="https://podminky.urs.cz/item/CS_URS_2023_01/171251201"/>
    <hyperlink ref="F176" r:id="rId22" display="https://podminky.urs.cz/item/CS_URS_2023_01/174151101"/>
    <hyperlink ref="F191" r:id="rId23" display="https://podminky.urs.cz/item/CS_URS_2023_01/181951112"/>
    <hyperlink ref="F194" r:id="rId24" display="https://podminky.urs.cz/item/CS_URS_2023_01/182151111"/>
    <hyperlink ref="F198" r:id="rId25" display="https://podminky.urs.cz/item/CS_URS_2023_01/981011314"/>
    <hyperlink ref="F203" r:id="rId26" display="https://podminky.urs.cz/item/CS_URS_2023_01/981513111"/>
    <hyperlink ref="F210" r:id="rId27" display="https://podminky.urs.cz/item/CS_URS_2023_01/997321511"/>
    <hyperlink ref="F213" r:id="rId28" display="https://podminky.urs.cz/item/CS_URS_2023_01/997321519"/>
    <hyperlink ref="F218" r:id="rId29" display="https://podminky.urs.cz/item/CS_URS_2023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Malá vodní nádrž MVN1 a Vedlejší polní cesta VC4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354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ROUND((SUM(BE82:BE118)),  2)</f>
        <v>0</v>
      </c>
      <c r="G33" s="39"/>
      <c r="H33" s="39"/>
      <c r="I33" s="149">
        <v>0.20999999999999999</v>
      </c>
      <c r="J33" s="148">
        <f>ROUND(((SUM(BE82:BE118))*I33),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ROUND((SUM(BF82:BF118)),  2)</f>
        <v>0</v>
      </c>
      <c r="G34" s="39"/>
      <c r="H34" s="39"/>
      <c r="I34" s="149">
        <v>0.14999999999999999</v>
      </c>
      <c r="J34" s="148">
        <f>ROUND(((SUM(BF82:BF118))*I34),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ROUND((SUM(BG82:BG118)),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ROUND((SUM(BH82:BH118)),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ROUND((SUM(BI82:BI118)),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Malá vodní nádrž MVN1 a Vedlejší polní cesta VC4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01.1.1 - přeložka vodovodu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Poustka</v>
      </c>
      <c r="G52" s="41"/>
      <c r="H52" s="41"/>
      <c r="I52" s="33" t="s">
        <v>23</v>
      </c>
      <c r="J52" s="73" t="str">
        <f>IF(J12="","",J12)</f>
        <v>14. 1. 2023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31</v>
      </c>
      <c r="J54" s="37" t="str">
        <f>E21</f>
        <v>Ing. Tomáš Pecival, Ph.D.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Pecival, Ph.D.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108</v>
      </c>
      <c r="D57" s="163"/>
      <c r="E57" s="163"/>
      <c r="F57" s="163"/>
      <c r="G57" s="163"/>
      <c r="H57" s="163"/>
      <c r="I57" s="163"/>
      <c r="J57" s="164" t="s">
        <v>109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110</v>
      </c>
    </row>
    <row r="60" s="9" customFormat="1" ht="24.96" customHeight="1">
      <c r="A60" s="9"/>
      <c r="B60" s="166"/>
      <c r="C60" s="167"/>
      <c r="D60" s="168" t="s">
        <v>111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112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115</v>
      </c>
      <c r="E62" s="175"/>
      <c r="F62" s="175"/>
      <c r="G62" s="175"/>
      <c r="H62" s="175"/>
      <c r="I62" s="175"/>
      <c r="J62" s="176">
        <f>J115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Malá vodní nádrž MVN1 a Vedlejší polní cesta VC4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105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01.1.1 - přeložka vodovodu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Poustka</v>
      </c>
      <c r="G76" s="41"/>
      <c r="H76" s="41"/>
      <c r="I76" s="33" t="s">
        <v>23</v>
      </c>
      <c r="J76" s="73" t="str">
        <f>IF(J12="","",J12)</f>
        <v>14. 1. 2023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Státní pozemkový úřad</v>
      </c>
      <c r="G78" s="41"/>
      <c r="H78" s="41"/>
      <c r="I78" s="33" t="s">
        <v>31</v>
      </c>
      <c r="J78" s="37" t="str">
        <f>E21</f>
        <v>Ing. Tomáš Pecival, Ph.D.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Ing. Tomáš Pecival, Ph.D.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117</v>
      </c>
      <c r="D81" s="181" t="s">
        <v>57</v>
      </c>
      <c r="E81" s="181" t="s">
        <v>53</v>
      </c>
      <c r="F81" s="181" t="s">
        <v>54</v>
      </c>
      <c r="G81" s="181" t="s">
        <v>118</v>
      </c>
      <c r="H81" s="181" t="s">
        <v>119</v>
      </c>
      <c r="I81" s="181" t="s">
        <v>120</v>
      </c>
      <c r="J81" s="181" t="s">
        <v>109</v>
      </c>
      <c r="K81" s="182" t="s">
        <v>121</v>
      </c>
      <c r="L81" s="183"/>
      <c r="M81" s="93" t="s">
        <v>19</v>
      </c>
      <c r="N81" s="94" t="s">
        <v>42</v>
      </c>
      <c r="O81" s="94" t="s">
        <v>122</v>
      </c>
      <c r="P81" s="94" t="s">
        <v>123</v>
      </c>
      <c r="Q81" s="94" t="s">
        <v>124</v>
      </c>
      <c r="R81" s="94" t="s">
        <v>125</v>
      </c>
      <c r="S81" s="94" t="s">
        <v>126</v>
      </c>
      <c r="T81" s="95" t="s">
        <v>127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128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0.47399999999999998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110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129</v>
      </c>
      <c r="F83" s="192" t="s">
        <v>130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P84+P115</f>
        <v>0</v>
      </c>
      <c r="Q83" s="197"/>
      <c r="R83" s="198">
        <f>R84+R115</f>
        <v>0.47399999999999998</v>
      </c>
      <c r="S83" s="197"/>
      <c r="T83" s="199">
        <f>T84+T115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71</v>
      </c>
      <c r="AU83" s="201" t="s">
        <v>72</v>
      </c>
      <c r="AY83" s="200" t="s">
        <v>131</v>
      </c>
      <c r="BK83" s="202">
        <f>BK84+BK115</f>
        <v>0</v>
      </c>
    </row>
    <row r="84" s="12" customFormat="1" ht="22.8" customHeight="1">
      <c r="A84" s="12"/>
      <c r="B84" s="189"/>
      <c r="C84" s="190"/>
      <c r="D84" s="191" t="s">
        <v>71</v>
      </c>
      <c r="E84" s="203" t="s">
        <v>80</v>
      </c>
      <c r="F84" s="203" t="s">
        <v>132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SUM(P85:P114)</f>
        <v>0</v>
      </c>
      <c r="Q84" s="197"/>
      <c r="R84" s="198">
        <f>SUM(R85:R114)</f>
        <v>0.47399999999999998</v>
      </c>
      <c r="S84" s="197"/>
      <c r="T84" s="199">
        <f>SUM(T85:T114)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80</v>
      </c>
      <c r="AY84" s="200" t="s">
        <v>131</v>
      </c>
      <c r="BK84" s="202">
        <f>SUM(BK85:BK114)</f>
        <v>0</v>
      </c>
    </row>
    <row r="85" s="2" customFormat="1" ht="16.5" customHeight="1">
      <c r="A85" s="39"/>
      <c r="B85" s="40"/>
      <c r="C85" s="205" t="s">
        <v>80</v>
      </c>
      <c r="D85" s="205" t="s">
        <v>133</v>
      </c>
      <c r="E85" s="206" t="s">
        <v>355</v>
      </c>
      <c r="F85" s="207" t="s">
        <v>356</v>
      </c>
      <c r="G85" s="208" t="s">
        <v>357</v>
      </c>
      <c r="H85" s="209">
        <v>92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138</v>
      </c>
      <c r="AT85" s="216" t="s">
        <v>133</v>
      </c>
      <c r="AU85" s="216" t="s">
        <v>82</v>
      </c>
      <c r="AY85" s="18" t="s">
        <v>131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138</v>
      </c>
      <c r="BM85" s="216" t="s">
        <v>358</v>
      </c>
    </row>
    <row r="86" s="2" customFormat="1">
      <c r="A86" s="39"/>
      <c r="B86" s="40"/>
      <c r="C86" s="41"/>
      <c r="D86" s="218" t="s">
        <v>140</v>
      </c>
      <c r="E86" s="41"/>
      <c r="F86" s="219" t="s">
        <v>356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82</v>
      </c>
    </row>
    <row r="87" s="2" customFormat="1">
      <c r="A87" s="39"/>
      <c r="B87" s="40"/>
      <c r="C87" s="41"/>
      <c r="D87" s="218" t="s">
        <v>144</v>
      </c>
      <c r="E87" s="41"/>
      <c r="F87" s="225" t="s">
        <v>359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144</v>
      </c>
      <c r="AU87" s="18" t="s">
        <v>82</v>
      </c>
    </row>
    <row r="88" s="13" customFormat="1">
      <c r="A88" s="13"/>
      <c r="B88" s="226"/>
      <c r="C88" s="227"/>
      <c r="D88" s="218" t="s">
        <v>215</v>
      </c>
      <c r="E88" s="228" t="s">
        <v>19</v>
      </c>
      <c r="F88" s="229" t="s">
        <v>360</v>
      </c>
      <c r="G88" s="227"/>
      <c r="H88" s="230">
        <v>92</v>
      </c>
      <c r="I88" s="231"/>
      <c r="J88" s="227"/>
      <c r="K88" s="227"/>
      <c r="L88" s="232"/>
      <c r="M88" s="233"/>
      <c r="N88" s="234"/>
      <c r="O88" s="234"/>
      <c r="P88" s="234"/>
      <c r="Q88" s="234"/>
      <c r="R88" s="234"/>
      <c r="S88" s="234"/>
      <c r="T88" s="235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6" t="s">
        <v>215</v>
      </c>
      <c r="AU88" s="236" t="s">
        <v>82</v>
      </c>
      <c r="AV88" s="13" t="s">
        <v>82</v>
      </c>
      <c r="AW88" s="13" t="s">
        <v>33</v>
      </c>
      <c r="AX88" s="13" t="s">
        <v>80</v>
      </c>
      <c r="AY88" s="236" t="s">
        <v>131</v>
      </c>
    </row>
    <row r="89" s="2" customFormat="1" ht="16.5" customHeight="1">
      <c r="A89" s="39"/>
      <c r="B89" s="40"/>
      <c r="C89" s="205" t="s">
        <v>82</v>
      </c>
      <c r="D89" s="205" t="s">
        <v>133</v>
      </c>
      <c r="E89" s="206" t="s">
        <v>361</v>
      </c>
      <c r="F89" s="207" t="s">
        <v>362</v>
      </c>
      <c r="G89" s="208" t="s">
        <v>357</v>
      </c>
      <c r="H89" s="209">
        <v>100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0.0041599999999999996</v>
      </c>
      <c r="R89" s="214">
        <f>Q89*H89</f>
        <v>0.41599999999999998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138</v>
      </c>
      <c r="AT89" s="216" t="s">
        <v>133</v>
      </c>
      <c r="AU89" s="216" t="s">
        <v>82</v>
      </c>
      <c r="AY89" s="18" t="s">
        <v>131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138</v>
      </c>
      <c r="BM89" s="216" t="s">
        <v>363</v>
      </c>
    </row>
    <row r="90" s="2" customFormat="1">
      <c r="A90" s="39"/>
      <c r="B90" s="40"/>
      <c r="C90" s="41"/>
      <c r="D90" s="218" t="s">
        <v>140</v>
      </c>
      <c r="E90" s="41"/>
      <c r="F90" s="219" t="s">
        <v>362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140</v>
      </c>
      <c r="AU90" s="18" t="s">
        <v>82</v>
      </c>
    </row>
    <row r="91" s="2" customFormat="1">
      <c r="A91" s="39"/>
      <c r="B91" s="40"/>
      <c r="C91" s="41"/>
      <c r="D91" s="218" t="s">
        <v>144</v>
      </c>
      <c r="E91" s="41"/>
      <c r="F91" s="225" t="s">
        <v>364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82</v>
      </c>
    </row>
    <row r="92" s="13" customFormat="1">
      <c r="A92" s="13"/>
      <c r="B92" s="226"/>
      <c r="C92" s="227"/>
      <c r="D92" s="218" t="s">
        <v>215</v>
      </c>
      <c r="E92" s="228" t="s">
        <v>19</v>
      </c>
      <c r="F92" s="229" t="s">
        <v>365</v>
      </c>
      <c r="G92" s="227"/>
      <c r="H92" s="230">
        <v>100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215</v>
      </c>
      <c r="AU92" s="236" t="s">
        <v>82</v>
      </c>
      <c r="AV92" s="13" t="s">
        <v>82</v>
      </c>
      <c r="AW92" s="13" t="s">
        <v>33</v>
      </c>
      <c r="AX92" s="13" t="s">
        <v>80</v>
      </c>
      <c r="AY92" s="236" t="s">
        <v>131</v>
      </c>
    </row>
    <row r="93" s="2" customFormat="1" ht="16.5" customHeight="1">
      <c r="A93" s="39"/>
      <c r="B93" s="40"/>
      <c r="C93" s="205" t="s">
        <v>152</v>
      </c>
      <c r="D93" s="205" t="s">
        <v>133</v>
      </c>
      <c r="E93" s="206" t="s">
        <v>366</v>
      </c>
      <c r="F93" s="207" t="s">
        <v>367</v>
      </c>
      <c r="G93" s="208" t="s">
        <v>357</v>
      </c>
      <c r="H93" s="209">
        <v>100</v>
      </c>
      <c r="I93" s="210"/>
      <c r="J93" s="211">
        <f>ROUND(I93*H93,2)</f>
        <v>0</v>
      </c>
      <c r="K93" s="207" t="s">
        <v>137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0.00055999999999999995</v>
      </c>
      <c r="R93" s="214">
        <f>Q93*H93</f>
        <v>0.055999999999999994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138</v>
      </c>
      <c r="AT93" s="216" t="s">
        <v>133</v>
      </c>
      <c r="AU93" s="216" t="s">
        <v>82</v>
      </c>
      <c r="AY93" s="18" t="s">
        <v>131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138</v>
      </c>
      <c r="BM93" s="216" t="s">
        <v>368</v>
      </c>
    </row>
    <row r="94" s="2" customFormat="1">
      <c r="A94" s="39"/>
      <c r="B94" s="40"/>
      <c r="C94" s="41"/>
      <c r="D94" s="218" t="s">
        <v>140</v>
      </c>
      <c r="E94" s="41"/>
      <c r="F94" s="219" t="s">
        <v>369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82</v>
      </c>
    </row>
    <row r="95" s="2" customFormat="1">
      <c r="A95" s="39"/>
      <c r="B95" s="40"/>
      <c r="C95" s="41"/>
      <c r="D95" s="223" t="s">
        <v>142</v>
      </c>
      <c r="E95" s="41"/>
      <c r="F95" s="224" t="s">
        <v>370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142</v>
      </c>
      <c r="AU95" s="18" t="s">
        <v>82</v>
      </c>
    </row>
    <row r="96" s="2" customFormat="1" ht="24.15" customHeight="1">
      <c r="A96" s="39"/>
      <c r="B96" s="40"/>
      <c r="C96" s="258" t="s">
        <v>138</v>
      </c>
      <c r="D96" s="258" t="s">
        <v>293</v>
      </c>
      <c r="E96" s="259" t="s">
        <v>371</v>
      </c>
      <c r="F96" s="260" t="s">
        <v>372</v>
      </c>
      <c r="G96" s="261" t="s">
        <v>357</v>
      </c>
      <c r="H96" s="262">
        <v>100</v>
      </c>
      <c r="I96" s="263"/>
      <c r="J96" s="264">
        <f>ROUND(I96*H96,2)</f>
        <v>0</v>
      </c>
      <c r="K96" s="260" t="s">
        <v>19</v>
      </c>
      <c r="L96" s="265"/>
      <c r="M96" s="266" t="s">
        <v>19</v>
      </c>
      <c r="N96" s="267" t="s">
        <v>43</v>
      </c>
      <c r="O96" s="85"/>
      <c r="P96" s="214">
        <f>O96*H96</f>
        <v>0</v>
      </c>
      <c r="Q96" s="214">
        <v>2.0000000000000002E-05</v>
      </c>
      <c r="R96" s="214">
        <f>Q96*H96</f>
        <v>0.002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184</v>
      </c>
      <c r="AT96" s="216" t="s">
        <v>293</v>
      </c>
      <c r="AU96" s="216" t="s">
        <v>82</v>
      </c>
      <c r="AY96" s="18" t="s">
        <v>131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138</v>
      </c>
      <c r="BM96" s="216" t="s">
        <v>373</v>
      </c>
    </row>
    <row r="97" s="2" customFormat="1">
      <c r="A97" s="39"/>
      <c r="B97" s="40"/>
      <c r="C97" s="41"/>
      <c r="D97" s="218" t="s">
        <v>140</v>
      </c>
      <c r="E97" s="41"/>
      <c r="F97" s="219" t="s">
        <v>372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82</v>
      </c>
    </row>
    <row r="98" s="2" customFormat="1" ht="21.75" customHeight="1">
      <c r="A98" s="39"/>
      <c r="B98" s="40"/>
      <c r="C98" s="205" t="s">
        <v>166</v>
      </c>
      <c r="D98" s="205" t="s">
        <v>133</v>
      </c>
      <c r="E98" s="206" t="s">
        <v>374</v>
      </c>
      <c r="F98" s="207" t="s">
        <v>375</v>
      </c>
      <c r="G98" s="208" t="s">
        <v>211</v>
      </c>
      <c r="H98" s="209">
        <v>230.40000000000001</v>
      </c>
      <c r="I98" s="210"/>
      <c r="J98" s="211">
        <f>ROUND(I98*H98,2)</f>
        <v>0</v>
      </c>
      <c r="K98" s="207" t="s">
        <v>137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138</v>
      </c>
      <c r="AT98" s="216" t="s">
        <v>133</v>
      </c>
      <c r="AU98" s="216" t="s">
        <v>82</v>
      </c>
      <c r="AY98" s="18" t="s">
        <v>131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138</v>
      </c>
      <c r="BM98" s="216" t="s">
        <v>376</v>
      </c>
    </row>
    <row r="99" s="2" customFormat="1">
      <c r="A99" s="39"/>
      <c r="B99" s="40"/>
      <c r="C99" s="41"/>
      <c r="D99" s="218" t="s">
        <v>140</v>
      </c>
      <c r="E99" s="41"/>
      <c r="F99" s="219" t="s">
        <v>377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140</v>
      </c>
      <c r="AU99" s="18" t="s">
        <v>82</v>
      </c>
    </row>
    <row r="100" s="2" customFormat="1">
      <c r="A100" s="39"/>
      <c r="B100" s="40"/>
      <c r="C100" s="41"/>
      <c r="D100" s="223" t="s">
        <v>142</v>
      </c>
      <c r="E100" s="41"/>
      <c r="F100" s="224" t="s">
        <v>378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142</v>
      </c>
      <c r="AU100" s="18" t="s">
        <v>82</v>
      </c>
    </row>
    <row r="101" s="14" customFormat="1">
      <c r="A101" s="14"/>
      <c r="B101" s="237"/>
      <c r="C101" s="238"/>
      <c r="D101" s="218" t="s">
        <v>215</v>
      </c>
      <c r="E101" s="239" t="s">
        <v>19</v>
      </c>
      <c r="F101" s="240" t="s">
        <v>286</v>
      </c>
      <c r="G101" s="238"/>
      <c r="H101" s="239" t="s">
        <v>19</v>
      </c>
      <c r="I101" s="241"/>
      <c r="J101" s="238"/>
      <c r="K101" s="238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215</v>
      </c>
      <c r="AU101" s="246" t="s">
        <v>82</v>
      </c>
      <c r="AV101" s="14" t="s">
        <v>80</v>
      </c>
      <c r="AW101" s="14" t="s">
        <v>33</v>
      </c>
      <c r="AX101" s="14" t="s">
        <v>72</v>
      </c>
      <c r="AY101" s="246" t="s">
        <v>131</v>
      </c>
    </row>
    <row r="102" s="13" customFormat="1">
      <c r="A102" s="13"/>
      <c r="B102" s="226"/>
      <c r="C102" s="227"/>
      <c r="D102" s="218" t="s">
        <v>215</v>
      </c>
      <c r="E102" s="228" t="s">
        <v>19</v>
      </c>
      <c r="F102" s="229" t="s">
        <v>287</v>
      </c>
      <c r="G102" s="227"/>
      <c r="H102" s="230">
        <v>110.40000000000001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215</v>
      </c>
      <c r="AU102" s="236" t="s">
        <v>82</v>
      </c>
      <c r="AV102" s="13" t="s">
        <v>82</v>
      </c>
      <c r="AW102" s="13" t="s">
        <v>33</v>
      </c>
      <c r="AX102" s="13" t="s">
        <v>72</v>
      </c>
      <c r="AY102" s="236" t="s">
        <v>131</v>
      </c>
    </row>
    <row r="103" s="14" customFormat="1">
      <c r="A103" s="14"/>
      <c r="B103" s="237"/>
      <c r="C103" s="238"/>
      <c r="D103" s="218" t="s">
        <v>215</v>
      </c>
      <c r="E103" s="239" t="s">
        <v>19</v>
      </c>
      <c r="F103" s="240" t="s">
        <v>288</v>
      </c>
      <c r="G103" s="238"/>
      <c r="H103" s="239" t="s">
        <v>19</v>
      </c>
      <c r="I103" s="241"/>
      <c r="J103" s="238"/>
      <c r="K103" s="238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215</v>
      </c>
      <c r="AU103" s="246" t="s">
        <v>82</v>
      </c>
      <c r="AV103" s="14" t="s">
        <v>80</v>
      </c>
      <c r="AW103" s="14" t="s">
        <v>33</v>
      </c>
      <c r="AX103" s="14" t="s">
        <v>72</v>
      </c>
      <c r="AY103" s="246" t="s">
        <v>131</v>
      </c>
    </row>
    <row r="104" s="13" customFormat="1">
      <c r="A104" s="13"/>
      <c r="B104" s="226"/>
      <c r="C104" s="227"/>
      <c r="D104" s="218" t="s">
        <v>215</v>
      </c>
      <c r="E104" s="228" t="s">
        <v>19</v>
      </c>
      <c r="F104" s="229" t="s">
        <v>289</v>
      </c>
      <c r="G104" s="227"/>
      <c r="H104" s="230">
        <v>120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215</v>
      </c>
      <c r="AU104" s="236" t="s">
        <v>82</v>
      </c>
      <c r="AV104" s="13" t="s">
        <v>82</v>
      </c>
      <c r="AW104" s="13" t="s">
        <v>33</v>
      </c>
      <c r="AX104" s="13" t="s">
        <v>72</v>
      </c>
      <c r="AY104" s="236" t="s">
        <v>131</v>
      </c>
    </row>
    <row r="105" s="15" customFormat="1">
      <c r="A105" s="15"/>
      <c r="B105" s="247"/>
      <c r="C105" s="248"/>
      <c r="D105" s="218" t="s">
        <v>215</v>
      </c>
      <c r="E105" s="249" t="s">
        <v>19</v>
      </c>
      <c r="F105" s="250" t="s">
        <v>260</v>
      </c>
      <c r="G105" s="248"/>
      <c r="H105" s="251">
        <v>230.40000000000001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215</v>
      </c>
      <c r="AU105" s="257" t="s">
        <v>82</v>
      </c>
      <c r="AV105" s="15" t="s">
        <v>138</v>
      </c>
      <c r="AW105" s="15" t="s">
        <v>33</v>
      </c>
      <c r="AX105" s="15" t="s">
        <v>80</v>
      </c>
      <c r="AY105" s="257" t="s">
        <v>131</v>
      </c>
    </row>
    <row r="106" s="2" customFormat="1" ht="16.5" customHeight="1">
      <c r="A106" s="39"/>
      <c r="B106" s="40"/>
      <c r="C106" s="205" t="s">
        <v>172</v>
      </c>
      <c r="D106" s="205" t="s">
        <v>133</v>
      </c>
      <c r="E106" s="206" t="s">
        <v>280</v>
      </c>
      <c r="F106" s="207" t="s">
        <v>281</v>
      </c>
      <c r="G106" s="208" t="s">
        <v>211</v>
      </c>
      <c r="H106" s="209">
        <v>230.40000000000001</v>
      </c>
      <c r="I106" s="210"/>
      <c r="J106" s="211">
        <f>ROUND(I106*H106,2)</f>
        <v>0</v>
      </c>
      <c r="K106" s="207" t="s">
        <v>137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138</v>
      </c>
      <c r="AT106" s="216" t="s">
        <v>133</v>
      </c>
      <c r="AU106" s="216" t="s">
        <v>82</v>
      </c>
      <c r="AY106" s="18" t="s">
        <v>131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138</v>
      </c>
      <c r="BM106" s="216" t="s">
        <v>379</v>
      </c>
    </row>
    <row r="107" s="2" customFormat="1">
      <c r="A107" s="39"/>
      <c r="B107" s="40"/>
      <c r="C107" s="41"/>
      <c r="D107" s="218" t="s">
        <v>140</v>
      </c>
      <c r="E107" s="41"/>
      <c r="F107" s="219" t="s">
        <v>283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82</v>
      </c>
    </row>
    <row r="108" s="2" customFormat="1">
      <c r="A108" s="39"/>
      <c r="B108" s="40"/>
      <c r="C108" s="41"/>
      <c r="D108" s="223" t="s">
        <v>142</v>
      </c>
      <c r="E108" s="41"/>
      <c r="F108" s="224" t="s">
        <v>284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142</v>
      </c>
      <c r="AU108" s="18" t="s">
        <v>82</v>
      </c>
    </row>
    <row r="109" s="2" customFormat="1">
      <c r="A109" s="39"/>
      <c r="B109" s="40"/>
      <c r="C109" s="41"/>
      <c r="D109" s="218" t="s">
        <v>144</v>
      </c>
      <c r="E109" s="41"/>
      <c r="F109" s="225" t="s">
        <v>285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144</v>
      </c>
      <c r="AU109" s="18" t="s">
        <v>82</v>
      </c>
    </row>
    <row r="110" s="14" customFormat="1">
      <c r="A110" s="14"/>
      <c r="B110" s="237"/>
      <c r="C110" s="238"/>
      <c r="D110" s="218" t="s">
        <v>215</v>
      </c>
      <c r="E110" s="239" t="s">
        <v>19</v>
      </c>
      <c r="F110" s="240" t="s">
        <v>286</v>
      </c>
      <c r="G110" s="238"/>
      <c r="H110" s="239" t="s">
        <v>19</v>
      </c>
      <c r="I110" s="241"/>
      <c r="J110" s="238"/>
      <c r="K110" s="238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215</v>
      </c>
      <c r="AU110" s="246" t="s">
        <v>82</v>
      </c>
      <c r="AV110" s="14" t="s">
        <v>80</v>
      </c>
      <c r="AW110" s="14" t="s">
        <v>33</v>
      </c>
      <c r="AX110" s="14" t="s">
        <v>72</v>
      </c>
      <c r="AY110" s="246" t="s">
        <v>131</v>
      </c>
    </row>
    <row r="111" s="13" customFormat="1">
      <c r="A111" s="13"/>
      <c r="B111" s="226"/>
      <c r="C111" s="227"/>
      <c r="D111" s="218" t="s">
        <v>215</v>
      </c>
      <c r="E111" s="228" t="s">
        <v>19</v>
      </c>
      <c r="F111" s="229" t="s">
        <v>287</v>
      </c>
      <c r="G111" s="227"/>
      <c r="H111" s="230">
        <v>110.40000000000001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215</v>
      </c>
      <c r="AU111" s="236" t="s">
        <v>82</v>
      </c>
      <c r="AV111" s="13" t="s">
        <v>82</v>
      </c>
      <c r="AW111" s="13" t="s">
        <v>33</v>
      </c>
      <c r="AX111" s="13" t="s">
        <v>72</v>
      </c>
      <c r="AY111" s="236" t="s">
        <v>131</v>
      </c>
    </row>
    <row r="112" s="14" customFormat="1">
      <c r="A112" s="14"/>
      <c r="B112" s="237"/>
      <c r="C112" s="238"/>
      <c r="D112" s="218" t="s">
        <v>215</v>
      </c>
      <c r="E112" s="239" t="s">
        <v>19</v>
      </c>
      <c r="F112" s="240" t="s">
        <v>288</v>
      </c>
      <c r="G112" s="238"/>
      <c r="H112" s="239" t="s">
        <v>19</v>
      </c>
      <c r="I112" s="241"/>
      <c r="J112" s="238"/>
      <c r="K112" s="238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215</v>
      </c>
      <c r="AU112" s="246" t="s">
        <v>82</v>
      </c>
      <c r="AV112" s="14" t="s">
        <v>80</v>
      </c>
      <c r="AW112" s="14" t="s">
        <v>33</v>
      </c>
      <c r="AX112" s="14" t="s">
        <v>72</v>
      </c>
      <c r="AY112" s="246" t="s">
        <v>131</v>
      </c>
    </row>
    <row r="113" s="13" customFormat="1">
      <c r="A113" s="13"/>
      <c r="B113" s="226"/>
      <c r="C113" s="227"/>
      <c r="D113" s="218" t="s">
        <v>215</v>
      </c>
      <c r="E113" s="228" t="s">
        <v>19</v>
      </c>
      <c r="F113" s="229" t="s">
        <v>289</v>
      </c>
      <c r="G113" s="227"/>
      <c r="H113" s="230">
        <v>120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215</v>
      </c>
      <c r="AU113" s="236" t="s">
        <v>82</v>
      </c>
      <c r="AV113" s="13" t="s">
        <v>82</v>
      </c>
      <c r="AW113" s="13" t="s">
        <v>33</v>
      </c>
      <c r="AX113" s="13" t="s">
        <v>72</v>
      </c>
      <c r="AY113" s="236" t="s">
        <v>131</v>
      </c>
    </row>
    <row r="114" s="15" customFormat="1">
      <c r="A114" s="15"/>
      <c r="B114" s="247"/>
      <c r="C114" s="248"/>
      <c r="D114" s="218" t="s">
        <v>215</v>
      </c>
      <c r="E114" s="249" t="s">
        <v>19</v>
      </c>
      <c r="F114" s="250" t="s">
        <v>260</v>
      </c>
      <c r="G114" s="248"/>
      <c r="H114" s="251">
        <v>230.40000000000001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7" t="s">
        <v>215</v>
      </c>
      <c r="AU114" s="257" t="s">
        <v>82</v>
      </c>
      <c r="AV114" s="15" t="s">
        <v>138</v>
      </c>
      <c r="AW114" s="15" t="s">
        <v>33</v>
      </c>
      <c r="AX114" s="15" t="s">
        <v>80</v>
      </c>
      <c r="AY114" s="257" t="s">
        <v>131</v>
      </c>
    </row>
    <row r="115" s="12" customFormat="1" ht="22.8" customHeight="1">
      <c r="A115" s="12"/>
      <c r="B115" s="189"/>
      <c r="C115" s="190"/>
      <c r="D115" s="191" t="s">
        <v>71</v>
      </c>
      <c r="E115" s="203" t="s">
        <v>346</v>
      </c>
      <c r="F115" s="203" t="s">
        <v>347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SUM(P116:P118)</f>
        <v>0</v>
      </c>
      <c r="Q115" s="197"/>
      <c r="R115" s="198">
        <f>SUM(R116:R118)</f>
        <v>0</v>
      </c>
      <c r="S115" s="197"/>
      <c r="T115" s="199">
        <f>SUM(T116:T118)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80</v>
      </c>
      <c r="AT115" s="201" t="s">
        <v>71</v>
      </c>
      <c r="AU115" s="201" t="s">
        <v>80</v>
      </c>
      <c r="AY115" s="200" t="s">
        <v>131</v>
      </c>
      <c r="BK115" s="202">
        <f>SUM(BK116:BK118)</f>
        <v>0</v>
      </c>
    </row>
    <row r="116" s="2" customFormat="1" ht="16.5" customHeight="1">
      <c r="A116" s="39"/>
      <c r="B116" s="40"/>
      <c r="C116" s="205" t="s">
        <v>178</v>
      </c>
      <c r="D116" s="205" t="s">
        <v>133</v>
      </c>
      <c r="E116" s="206" t="s">
        <v>349</v>
      </c>
      <c r="F116" s="207" t="s">
        <v>350</v>
      </c>
      <c r="G116" s="208" t="s">
        <v>296</v>
      </c>
      <c r="H116" s="209">
        <v>0.47399999999999998</v>
      </c>
      <c r="I116" s="210"/>
      <c r="J116" s="211">
        <f>ROUND(I116*H116,2)</f>
        <v>0</v>
      </c>
      <c r="K116" s="207" t="s">
        <v>137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138</v>
      </c>
      <c r="AT116" s="216" t="s">
        <v>133</v>
      </c>
      <c r="AU116" s="216" t="s">
        <v>82</v>
      </c>
      <c r="AY116" s="18" t="s">
        <v>131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138</v>
      </c>
      <c r="BM116" s="216" t="s">
        <v>380</v>
      </c>
    </row>
    <row r="117" s="2" customFormat="1">
      <c r="A117" s="39"/>
      <c r="B117" s="40"/>
      <c r="C117" s="41"/>
      <c r="D117" s="218" t="s">
        <v>140</v>
      </c>
      <c r="E117" s="41"/>
      <c r="F117" s="219" t="s">
        <v>352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82</v>
      </c>
    </row>
    <row r="118" s="2" customFormat="1">
      <c r="A118" s="39"/>
      <c r="B118" s="40"/>
      <c r="C118" s="41"/>
      <c r="D118" s="223" t="s">
        <v>142</v>
      </c>
      <c r="E118" s="41"/>
      <c r="F118" s="224" t="s">
        <v>353</v>
      </c>
      <c r="G118" s="41"/>
      <c r="H118" s="41"/>
      <c r="I118" s="220"/>
      <c r="J118" s="41"/>
      <c r="K118" s="41"/>
      <c r="L118" s="45"/>
      <c r="M118" s="268"/>
      <c r="N118" s="269"/>
      <c r="O118" s="270"/>
      <c r="P118" s="270"/>
      <c r="Q118" s="270"/>
      <c r="R118" s="270"/>
      <c r="S118" s="270"/>
      <c r="T118" s="271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142</v>
      </c>
      <c r="AU118" s="18" t="s">
        <v>82</v>
      </c>
    </row>
    <row r="119" s="2" customFormat="1" ht="6.96" customHeight="1">
      <c r="A119" s="39"/>
      <c r="B119" s="60"/>
      <c r="C119" s="61"/>
      <c r="D119" s="61"/>
      <c r="E119" s="61"/>
      <c r="F119" s="61"/>
      <c r="G119" s="61"/>
      <c r="H119" s="61"/>
      <c r="I119" s="61"/>
      <c r="J119" s="61"/>
      <c r="K119" s="61"/>
      <c r="L119" s="45"/>
      <c r="M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</sheetData>
  <sheetProtection sheet="1" autoFilter="0" formatColumns="0" formatRows="0" objects="1" scenarios="1" spinCount="100000" saltValue="IyryF77od4YB9WJGg54NOJucyV6YsNxmLaPtuGzdcWvIbSwYtfLV/v+Tiltb1FXYm21EJau7jLrnokOH95f9mg==" hashValue="cdheBwNyMy/Ltib0Rz/4Oy5sBl4UTW/mUD1ulitA6WTNGjMtu2clyHzFamPuMPYdK9KhCkLC8kLARdx3q2vEBQ==" algorithmName="SHA-512" password="CC35"/>
  <autoFilter ref="C81:K11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5" r:id="rId1" display="https://podminky.urs.cz/item/CS_URS_2023_01/119003131"/>
    <hyperlink ref="F100" r:id="rId2" display="https://podminky.urs.cz/item/CS_URS_2023_01/132251253"/>
    <hyperlink ref="F108" r:id="rId3" display="https://podminky.urs.cz/item/CS_URS_2023_01/174151101"/>
    <hyperlink ref="F118" r:id="rId4" display="https://podminky.urs.cz/item/CS_URS_2023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Malá vodní nádrž MVN1 a Vedlejší polní cesta VC4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ROUND((SUM(BE89:BE189)),  2)</f>
        <v>0</v>
      </c>
      <c r="G33" s="39"/>
      <c r="H33" s="39"/>
      <c r="I33" s="149">
        <v>0.20999999999999999</v>
      </c>
      <c r="J33" s="148">
        <f>ROUND(((SUM(BE89:BE189))*I33),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ROUND((SUM(BF89:BF189)),  2)</f>
        <v>0</v>
      </c>
      <c r="G34" s="39"/>
      <c r="H34" s="39"/>
      <c r="I34" s="149">
        <v>0.14999999999999999</v>
      </c>
      <c r="J34" s="148">
        <f>ROUND(((SUM(BF89:BF189))*I34),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ROUND((SUM(BG89:BG189)),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ROUND((SUM(BH89:BH189)),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ROUND((SUM(BI89:BI189)),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Malá vodní nádrž MVN1 a Vedlejší polní cesta VC4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01.2 - Spodní výpust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Poustka</v>
      </c>
      <c r="G52" s="41"/>
      <c r="H52" s="41"/>
      <c r="I52" s="33" t="s">
        <v>23</v>
      </c>
      <c r="J52" s="73" t="str">
        <f>IF(J12="","",J12)</f>
        <v>14. 1. 2023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31</v>
      </c>
      <c r="J54" s="37" t="str">
        <f>E21</f>
        <v>Ing. Tomáš Pecival, Ph.D.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Pecival, Ph.D.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108</v>
      </c>
      <c r="D57" s="163"/>
      <c r="E57" s="163"/>
      <c r="F57" s="163"/>
      <c r="G57" s="163"/>
      <c r="H57" s="163"/>
      <c r="I57" s="163"/>
      <c r="J57" s="164" t="s">
        <v>109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110</v>
      </c>
    </row>
    <row r="60" s="9" customFormat="1" ht="24.96" customHeight="1">
      <c r="A60" s="9"/>
      <c r="B60" s="166"/>
      <c r="C60" s="167"/>
      <c r="D60" s="168" t="s">
        <v>111</v>
      </c>
      <c r="E60" s="169"/>
      <c r="F60" s="169"/>
      <c r="G60" s="169"/>
      <c r="H60" s="169"/>
      <c r="I60" s="169"/>
      <c r="J60" s="170">
        <f>J90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112</v>
      </c>
      <c r="E61" s="175"/>
      <c r="F61" s="175"/>
      <c r="G61" s="175"/>
      <c r="H61" s="175"/>
      <c r="I61" s="175"/>
      <c r="J61" s="176">
        <f>J91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382</v>
      </c>
      <c r="E62" s="175"/>
      <c r="F62" s="175"/>
      <c r="G62" s="175"/>
      <c r="H62" s="175"/>
      <c r="I62" s="175"/>
      <c r="J62" s="176">
        <f>J105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383</v>
      </c>
      <c r="E63" s="175"/>
      <c r="F63" s="175"/>
      <c r="G63" s="175"/>
      <c r="H63" s="175"/>
      <c r="I63" s="175"/>
      <c r="J63" s="176">
        <f>J129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384</v>
      </c>
      <c r="E64" s="175"/>
      <c r="F64" s="175"/>
      <c r="G64" s="175"/>
      <c r="H64" s="175"/>
      <c r="I64" s="175"/>
      <c r="J64" s="176">
        <f>J135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385</v>
      </c>
      <c r="E65" s="175"/>
      <c r="F65" s="175"/>
      <c r="G65" s="175"/>
      <c r="H65" s="175"/>
      <c r="I65" s="175"/>
      <c r="J65" s="176">
        <f>J144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115</v>
      </c>
      <c r="E66" s="175"/>
      <c r="F66" s="175"/>
      <c r="G66" s="175"/>
      <c r="H66" s="175"/>
      <c r="I66" s="175"/>
      <c r="J66" s="176">
        <f>J153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6"/>
      <c r="C67" s="167"/>
      <c r="D67" s="168" t="s">
        <v>386</v>
      </c>
      <c r="E67" s="169"/>
      <c r="F67" s="169"/>
      <c r="G67" s="169"/>
      <c r="H67" s="169"/>
      <c r="I67" s="169"/>
      <c r="J67" s="170">
        <f>J157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2"/>
      <c r="C68" s="173"/>
      <c r="D68" s="174" t="s">
        <v>387</v>
      </c>
      <c r="E68" s="175"/>
      <c r="F68" s="175"/>
      <c r="G68" s="175"/>
      <c r="H68" s="175"/>
      <c r="I68" s="175"/>
      <c r="J68" s="176">
        <f>J158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388</v>
      </c>
      <c r="E69" s="175"/>
      <c r="F69" s="175"/>
      <c r="G69" s="175"/>
      <c r="H69" s="175"/>
      <c r="I69" s="175"/>
      <c r="J69" s="176">
        <f>J187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61" t="str">
        <f>E7</f>
        <v>Malá vodní nádrž MVN1 a Vedlejší polní cesta VC4</v>
      </c>
      <c r="F79" s="33"/>
      <c r="G79" s="33"/>
      <c r="H79" s="33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105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70" t="str">
        <f>E9</f>
        <v>SO 01.2 - Spodní výpust</v>
      </c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21</v>
      </c>
      <c r="D83" s="41"/>
      <c r="E83" s="41"/>
      <c r="F83" s="28" t="str">
        <f>F12</f>
        <v>Poustka</v>
      </c>
      <c r="G83" s="41"/>
      <c r="H83" s="41"/>
      <c r="I83" s="33" t="s">
        <v>23</v>
      </c>
      <c r="J83" s="73" t="str">
        <f>IF(J12="","",J12)</f>
        <v>14. 1. 2023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25</v>
      </c>
      <c r="D85" s="41"/>
      <c r="E85" s="41"/>
      <c r="F85" s="28" t="str">
        <f>E15</f>
        <v>Státní pozemkový úřad</v>
      </c>
      <c r="G85" s="41"/>
      <c r="H85" s="41"/>
      <c r="I85" s="33" t="s">
        <v>31</v>
      </c>
      <c r="J85" s="37" t="str">
        <f>E21</f>
        <v>Ing. Tomáš Pecival, Ph.D.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29</v>
      </c>
      <c r="D86" s="41"/>
      <c r="E86" s="41"/>
      <c r="F86" s="28" t="str">
        <f>IF(E18="","",E18)</f>
        <v>Vyplň údaj</v>
      </c>
      <c r="G86" s="41"/>
      <c r="H86" s="41"/>
      <c r="I86" s="33" t="s">
        <v>34</v>
      </c>
      <c r="J86" s="37" t="str">
        <f>E24</f>
        <v>Ing. Tomáš Pecival, Ph.D.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0.32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11" customFormat="1" ht="29.28" customHeight="1">
      <c r="A88" s="178"/>
      <c r="B88" s="179"/>
      <c r="C88" s="180" t="s">
        <v>117</v>
      </c>
      <c r="D88" s="181" t="s">
        <v>57</v>
      </c>
      <c r="E88" s="181" t="s">
        <v>53</v>
      </c>
      <c r="F88" s="181" t="s">
        <v>54</v>
      </c>
      <c r="G88" s="181" t="s">
        <v>118</v>
      </c>
      <c r="H88" s="181" t="s">
        <v>119</v>
      </c>
      <c r="I88" s="181" t="s">
        <v>120</v>
      </c>
      <c r="J88" s="181" t="s">
        <v>109</v>
      </c>
      <c r="K88" s="182" t="s">
        <v>121</v>
      </c>
      <c r="L88" s="183"/>
      <c r="M88" s="93" t="s">
        <v>19</v>
      </c>
      <c r="N88" s="94" t="s">
        <v>42</v>
      </c>
      <c r="O88" s="94" t="s">
        <v>122</v>
      </c>
      <c r="P88" s="94" t="s">
        <v>123</v>
      </c>
      <c r="Q88" s="94" t="s">
        <v>124</v>
      </c>
      <c r="R88" s="94" t="s">
        <v>125</v>
      </c>
      <c r="S88" s="94" t="s">
        <v>126</v>
      </c>
      <c r="T88" s="95" t="s">
        <v>127</v>
      </c>
      <c r="U88" s="178"/>
      <c r="V88" s="178"/>
      <c r="W88" s="178"/>
      <c r="X88" s="178"/>
      <c r="Y88" s="178"/>
      <c r="Z88" s="178"/>
      <c r="AA88" s="178"/>
      <c r="AB88" s="178"/>
      <c r="AC88" s="178"/>
      <c r="AD88" s="178"/>
      <c r="AE88" s="178"/>
    </row>
    <row r="89" s="2" customFormat="1" ht="22.8" customHeight="1">
      <c r="A89" s="39"/>
      <c r="B89" s="40"/>
      <c r="C89" s="100" t="s">
        <v>128</v>
      </c>
      <c r="D89" s="41"/>
      <c r="E89" s="41"/>
      <c r="F89" s="41"/>
      <c r="G89" s="41"/>
      <c r="H89" s="41"/>
      <c r="I89" s="41"/>
      <c r="J89" s="184">
        <f>BK89</f>
        <v>0</v>
      </c>
      <c r="K89" s="41"/>
      <c r="L89" s="45"/>
      <c r="M89" s="96"/>
      <c r="N89" s="185"/>
      <c r="O89" s="97"/>
      <c r="P89" s="186">
        <f>P90+P157</f>
        <v>0</v>
      </c>
      <c r="Q89" s="97"/>
      <c r="R89" s="186">
        <f>R90+R157</f>
        <v>56.91344445</v>
      </c>
      <c r="S89" s="97"/>
      <c r="T89" s="187">
        <f>T90+T157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71</v>
      </c>
      <c r="AU89" s="18" t="s">
        <v>110</v>
      </c>
      <c r="BK89" s="188">
        <f>BK90+BK157</f>
        <v>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129</v>
      </c>
      <c r="F90" s="192" t="s">
        <v>130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P91+P105+P129+P135+P144+P153</f>
        <v>0</v>
      </c>
      <c r="Q90" s="197"/>
      <c r="R90" s="198">
        <f>R91+R105+R129+R135+R144+R153</f>
        <v>56.41644445</v>
      </c>
      <c r="S90" s="197"/>
      <c r="T90" s="199">
        <f>T91+T105+T129+T135+T144+T153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131</v>
      </c>
      <c r="BK90" s="202">
        <f>BK91+BK105+BK129+BK135+BK144+BK153</f>
        <v>0</v>
      </c>
    </row>
    <row r="91" s="12" customFormat="1" ht="22.8" customHeight="1">
      <c r="A91" s="12"/>
      <c r="B91" s="189"/>
      <c r="C91" s="190"/>
      <c r="D91" s="191" t="s">
        <v>71</v>
      </c>
      <c r="E91" s="203" t="s">
        <v>80</v>
      </c>
      <c r="F91" s="203" t="s">
        <v>132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SUM(P92:P104)</f>
        <v>0</v>
      </c>
      <c r="Q91" s="197"/>
      <c r="R91" s="198">
        <f>SUM(R92:R104)</f>
        <v>0</v>
      </c>
      <c r="S91" s="197"/>
      <c r="T91" s="199">
        <f>SUM(T92:T104)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80</v>
      </c>
      <c r="AT91" s="201" t="s">
        <v>71</v>
      </c>
      <c r="AU91" s="201" t="s">
        <v>80</v>
      </c>
      <c r="AY91" s="200" t="s">
        <v>131</v>
      </c>
      <c r="BK91" s="202">
        <f>SUM(BK92:BK104)</f>
        <v>0</v>
      </c>
    </row>
    <row r="92" s="2" customFormat="1" ht="21.75" customHeight="1">
      <c r="A92" s="39"/>
      <c r="B92" s="40"/>
      <c r="C92" s="205" t="s">
        <v>80</v>
      </c>
      <c r="D92" s="205" t="s">
        <v>133</v>
      </c>
      <c r="E92" s="206" t="s">
        <v>389</v>
      </c>
      <c r="F92" s="207" t="s">
        <v>390</v>
      </c>
      <c r="G92" s="208" t="s">
        <v>211</v>
      </c>
      <c r="H92" s="209">
        <v>54.979999999999997</v>
      </c>
      <c r="I92" s="210"/>
      <c r="J92" s="211">
        <f>ROUND(I92*H92,2)</f>
        <v>0</v>
      </c>
      <c r="K92" s="207" t="s">
        <v>137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138</v>
      </c>
      <c r="AT92" s="216" t="s">
        <v>133</v>
      </c>
      <c r="AU92" s="216" t="s">
        <v>82</v>
      </c>
      <c r="AY92" s="18" t="s">
        <v>131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138</v>
      </c>
      <c r="BM92" s="216" t="s">
        <v>391</v>
      </c>
    </row>
    <row r="93" s="2" customFormat="1">
      <c r="A93" s="39"/>
      <c r="B93" s="40"/>
      <c r="C93" s="41"/>
      <c r="D93" s="218" t="s">
        <v>140</v>
      </c>
      <c r="E93" s="41"/>
      <c r="F93" s="219" t="s">
        <v>392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140</v>
      </c>
      <c r="AU93" s="18" t="s">
        <v>82</v>
      </c>
    </row>
    <row r="94" s="2" customFormat="1">
      <c r="A94" s="39"/>
      <c r="B94" s="40"/>
      <c r="C94" s="41"/>
      <c r="D94" s="223" t="s">
        <v>142</v>
      </c>
      <c r="E94" s="41"/>
      <c r="F94" s="224" t="s">
        <v>393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142</v>
      </c>
      <c r="AU94" s="18" t="s">
        <v>82</v>
      </c>
    </row>
    <row r="95" s="13" customFormat="1">
      <c r="A95" s="13"/>
      <c r="B95" s="226"/>
      <c r="C95" s="227"/>
      <c r="D95" s="218" t="s">
        <v>215</v>
      </c>
      <c r="E95" s="228" t="s">
        <v>19</v>
      </c>
      <c r="F95" s="229" t="s">
        <v>394</v>
      </c>
      <c r="G95" s="227"/>
      <c r="H95" s="230">
        <v>54.979999999999997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215</v>
      </c>
      <c r="AU95" s="236" t="s">
        <v>82</v>
      </c>
      <c r="AV95" s="13" t="s">
        <v>82</v>
      </c>
      <c r="AW95" s="13" t="s">
        <v>33</v>
      </c>
      <c r="AX95" s="13" t="s">
        <v>80</v>
      </c>
      <c r="AY95" s="236" t="s">
        <v>131</v>
      </c>
    </row>
    <row r="96" s="2" customFormat="1" ht="21.75" customHeight="1">
      <c r="A96" s="39"/>
      <c r="B96" s="40"/>
      <c r="C96" s="205" t="s">
        <v>82</v>
      </c>
      <c r="D96" s="205" t="s">
        <v>133</v>
      </c>
      <c r="E96" s="206" t="s">
        <v>254</v>
      </c>
      <c r="F96" s="207" t="s">
        <v>255</v>
      </c>
      <c r="G96" s="208" t="s">
        <v>211</v>
      </c>
      <c r="H96" s="209">
        <v>54.979999999999997</v>
      </c>
      <c r="I96" s="210"/>
      <c r="J96" s="211">
        <f>ROUND(I96*H96,2)</f>
        <v>0</v>
      </c>
      <c r="K96" s="207" t="s">
        <v>137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138</v>
      </c>
      <c r="AT96" s="216" t="s">
        <v>133</v>
      </c>
      <c r="AU96" s="216" t="s">
        <v>82</v>
      </c>
      <c r="AY96" s="18" t="s">
        <v>131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138</v>
      </c>
      <c r="BM96" s="216" t="s">
        <v>395</v>
      </c>
    </row>
    <row r="97" s="2" customFormat="1">
      <c r="A97" s="39"/>
      <c r="B97" s="40"/>
      <c r="C97" s="41"/>
      <c r="D97" s="218" t="s">
        <v>140</v>
      </c>
      <c r="E97" s="41"/>
      <c r="F97" s="219" t="s">
        <v>257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82</v>
      </c>
    </row>
    <row r="98" s="2" customFormat="1">
      <c r="A98" s="39"/>
      <c r="B98" s="40"/>
      <c r="C98" s="41"/>
      <c r="D98" s="223" t="s">
        <v>142</v>
      </c>
      <c r="E98" s="41"/>
      <c r="F98" s="224" t="s">
        <v>258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142</v>
      </c>
      <c r="AU98" s="18" t="s">
        <v>82</v>
      </c>
    </row>
    <row r="99" s="13" customFormat="1">
      <c r="A99" s="13"/>
      <c r="B99" s="226"/>
      <c r="C99" s="227"/>
      <c r="D99" s="218" t="s">
        <v>215</v>
      </c>
      <c r="E99" s="228" t="s">
        <v>19</v>
      </c>
      <c r="F99" s="229" t="s">
        <v>394</v>
      </c>
      <c r="G99" s="227"/>
      <c r="H99" s="230">
        <v>54.979999999999997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215</v>
      </c>
      <c r="AU99" s="236" t="s">
        <v>82</v>
      </c>
      <c r="AV99" s="13" t="s">
        <v>82</v>
      </c>
      <c r="AW99" s="13" t="s">
        <v>33</v>
      </c>
      <c r="AX99" s="13" t="s">
        <v>80</v>
      </c>
      <c r="AY99" s="236" t="s">
        <v>131</v>
      </c>
    </row>
    <row r="100" s="2" customFormat="1" ht="16.5" customHeight="1">
      <c r="A100" s="39"/>
      <c r="B100" s="40"/>
      <c r="C100" s="205" t="s">
        <v>152</v>
      </c>
      <c r="D100" s="205" t="s">
        <v>133</v>
      </c>
      <c r="E100" s="206" t="s">
        <v>267</v>
      </c>
      <c r="F100" s="207" t="s">
        <v>268</v>
      </c>
      <c r="G100" s="208" t="s">
        <v>211</v>
      </c>
      <c r="H100" s="209">
        <v>54.979999999999997</v>
      </c>
      <c r="I100" s="210"/>
      <c r="J100" s="211">
        <f>ROUND(I100*H100,2)</f>
        <v>0</v>
      </c>
      <c r="K100" s="207" t="s">
        <v>137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138</v>
      </c>
      <c r="AT100" s="216" t="s">
        <v>133</v>
      </c>
      <c r="AU100" s="216" t="s">
        <v>82</v>
      </c>
      <c r="AY100" s="18" t="s">
        <v>131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138</v>
      </c>
      <c r="BM100" s="216" t="s">
        <v>396</v>
      </c>
    </row>
    <row r="101" s="2" customFormat="1">
      <c r="A101" s="39"/>
      <c r="B101" s="40"/>
      <c r="C101" s="41"/>
      <c r="D101" s="218" t="s">
        <v>140</v>
      </c>
      <c r="E101" s="41"/>
      <c r="F101" s="219" t="s">
        <v>270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82</v>
      </c>
    </row>
    <row r="102" s="2" customFormat="1">
      <c r="A102" s="39"/>
      <c r="B102" s="40"/>
      <c r="C102" s="41"/>
      <c r="D102" s="223" t="s">
        <v>142</v>
      </c>
      <c r="E102" s="41"/>
      <c r="F102" s="224" t="s">
        <v>271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142</v>
      </c>
      <c r="AU102" s="18" t="s">
        <v>82</v>
      </c>
    </row>
    <row r="103" s="2" customFormat="1">
      <c r="A103" s="39"/>
      <c r="B103" s="40"/>
      <c r="C103" s="41"/>
      <c r="D103" s="218" t="s">
        <v>144</v>
      </c>
      <c r="E103" s="41"/>
      <c r="F103" s="225" t="s">
        <v>272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144</v>
      </c>
      <c r="AU103" s="18" t="s">
        <v>82</v>
      </c>
    </row>
    <row r="104" s="13" customFormat="1">
      <c r="A104" s="13"/>
      <c r="B104" s="226"/>
      <c r="C104" s="227"/>
      <c r="D104" s="218" t="s">
        <v>215</v>
      </c>
      <c r="E104" s="228" t="s">
        <v>19</v>
      </c>
      <c r="F104" s="229" t="s">
        <v>394</v>
      </c>
      <c r="G104" s="227"/>
      <c r="H104" s="230">
        <v>54.979999999999997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215</v>
      </c>
      <c r="AU104" s="236" t="s">
        <v>82</v>
      </c>
      <c r="AV104" s="13" t="s">
        <v>82</v>
      </c>
      <c r="AW104" s="13" t="s">
        <v>33</v>
      </c>
      <c r="AX104" s="13" t="s">
        <v>80</v>
      </c>
      <c r="AY104" s="236" t="s">
        <v>131</v>
      </c>
    </row>
    <row r="105" s="12" customFormat="1" ht="22.8" customHeight="1">
      <c r="A105" s="12"/>
      <c r="B105" s="189"/>
      <c r="C105" s="190"/>
      <c r="D105" s="191" t="s">
        <v>71</v>
      </c>
      <c r="E105" s="203" t="s">
        <v>152</v>
      </c>
      <c r="F105" s="203" t="s">
        <v>397</v>
      </c>
      <c r="G105" s="190"/>
      <c r="H105" s="190"/>
      <c r="I105" s="193"/>
      <c r="J105" s="204">
        <f>BK105</f>
        <v>0</v>
      </c>
      <c r="K105" s="190"/>
      <c r="L105" s="195"/>
      <c r="M105" s="196"/>
      <c r="N105" s="197"/>
      <c r="O105" s="197"/>
      <c r="P105" s="198">
        <f>SUM(P106:P128)</f>
        <v>0</v>
      </c>
      <c r="Q105" s="197"/>
      <c r="R105" s="198">
        <f>SUM(R106:R128)</f>
        <v>1.2432614500000001</v>
      </c>
      <c r="S105" s="197"/>
      <c r="T105" s="199">
        <f>SUM(T106:T128)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0" t="s">
        <v>80</v>
      </c>
      <c r="AT105" s="201" t="s">
        <v>71</v>
      </c>
      <c r="AU105" s="201" t="s">
        <v>80</v>
      </c>
      <c r="AY105" s="200" t="s">
        <v>131</v>
      </c>
      <c r="BK105" s="202">
        <f>SUM(BK106:BK128)</f>
        <v>0</v>
      </c>
    </row>
    <row r="106" s="2" customFormat="1" ht="16.5" customHeight="1">
      <c r="A106" s="39"/>
      <c r="B106" s="40"/>
      <c r="C106" s="205" t="s">
        <v>138</v>
      </c>
      <c r="D106" s="205" t="s">
        <v>133</v>
      </c>
      <c r="E106" s="206" t="s">
        <v>398</v>
      </c>
      <c r="F106" s="207" t="s">
        <v>399</v>
      </c>
      <c r="G106" s="208" t="s">
        <v>211</v>
      </c>
      <c r="H106" s="209">
        <v>2</v>
      </c>
      <c r="I106" s="210"/>
      <c r="J106" s="211">
        <f>ROUND(I106*H106,2)</f>
        <v>0</v>
      </c>
      <c r="K106" s="207" t="s">
        <v>137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0.079549999999999996</v>
      </c>
      <c r="R106" s="214">
        <f>Q106*H106</f>
        <v>0.15909999999999999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138</v>
      </c>
      <c r="AT106" s="216" t="s">
        <v>133</v>
      </c>
      <c r="AU106" s="216" t="s">
        <v>82</v>
      </c>
      <c r="AY106" s="18" t="s">
        <v>131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138</v>
      </c>
      <c r="BM106" s="216" t="s">
        <v>400</v>
      </c>
    </row>
    <row r="107" s="2" customFormat="1">
      <c r="A107" s="39"/>
      <c r="B107" s="40"/>
      <c r="C107" s="41"/>
      <c r="D107" s="218" t="s">
        <v>140</v>
      </c>
      <c r="E107" s="41"/>
      <c r="F107" s="219" t="s">
        <v>401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82</v>
      </c>
    </row>
    <row r="108" s="2" customFormat="1">
      <c r="A108" s="39"/>
      <c r="B108" s="40"/>
      <c r="C108" s="41"/>
      <c r="D108" s="223" t="s">
        <v>142</v>
      </c>
      <c r="E108" s="41"/>
      <c r="F108" s="224" t="s">
        <v>402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142</v>
      </c>
      <c r="AU108" s="18" t="s">
        <v>82</v>
      </c>
    </row>
    <row r="109" s="2" customFormat="1" ht="16.5" customHeight="1">
      <c r="A109" s="39"/>
      <c r="B109" s="40"/>
      <c r="C109" s="258" t="s">
        <v>166</v>
      </c>
      <c r="D109" s="258" t="s">
        <v>293</v>
      </c>
      <c r="E109" s="259" t="s">
        <v>403</v>
      </c>
      <c r="F109" s="260" t="s">
        <v>404</v>
      </c>
      <c r="G109" s="261" t="s">
        <v>161</v>
      </c>
      <c r="H109" s="262">
        <v>1</v>
      </c>
      <c r="I109" s="263"/>
      <c r="J109" s="264">
        <f>ROUND(I109*H109,2)</f>
        <v>0</v>
      </c>
      <c r="K109" s="260" t="s">
        <v>19</v>
      </c>
      <c r="L109" s="265"/>
      <c r="M109" s="266" t="s">
        <v>19</v>
      </c>
      <c r="N109" s="267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184</v>
      </c>
      <c r="AT109" s="216" t="s">
        <v>293</v>
      </c>
      <c r="AU109" s="216" t="s">
        <v>82</v>
      </c>
      <c r="AY109" s="18" t="s">
        <v>131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138</v>
      </c>
      <c r="BM109" s="216" t="s">
        <v>405</v>
      </c>
    </row>
    <row r="110" s="2" customFormat="1">
      <c r="A110" s="39"/>
      <c r="B110" s="40"/>
      <c r="C110" s="41"/>
      <c r="D110" s="218" t="s">
        <v>140</v>
      </c>
      <c r="E110" s="41"/>
      <c r="F110" s="219" t="s">
        <v>406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82</v>
      </c>
    </row>
    <row r="111" s="2" customFormat="1" ht="16.5" customHeight="1">
      <c r="A111" s="39"/>
      <c r="B111" s="40"/>
      <c r="C111" s="205" t="s">
        <v>172</v>
      </c>
      <c r="D111" s="205" t="s">
        <v>133</v>
      </c>
      <c r="E111" s="206" t="s">
        <v>407</v>
      </c>
      <c r="F111" s="207" t="s">
        <v>408</v>
      </c>
      <c r="G111" s="208" t="s">
        <v>211</v>
      </c>
      <c r="H111" s="209">
        <v>3.718</v>
      </c>
      <c r="I111" s="210"/>
      <c r="J111" s="211">
        <f>ROUND(I111*H111,2)</f>
        <v>0</v>
      </c>
      <c r="K111" s="207" t="s">
        <v>137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138</v>
      </c>
      <c r="AT111" s="216" t="s">
        <v>133</v>
      </c>
      <c r="AU111" s="216" t="s">
        <v>82</v>
      </c>
      <c r="AY111" s="18" t="s">
        <v>131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138</v>
      </c>
      <c r="BM111" s="216" t="s">
        <v>409</v>
      </c>
    </row>
    <row r="112" s="2" customFormat="1">
      <c r="A112" s="39"/>
      <c r="B112" s="40"/>
      <c r="C112" s="41"/>
      <c r="D112" s="218" t="s">
        <v>140</v>
      </c>
      <c r="E112" s="41"/>
      <c r="F112" s="219" t="s">
        <v>410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82</v>
      </c>
    </row>
    <row r="113" s="2" customFormat="1">
      <c r="A113" s="39"/>
      <c r="B113" s="40"/>
      <c r="C113" s="41"/>
      <c r="D113" s="223" t="s">
        <v>142</v>
      </c>
      <c r="E113" s="41"/>
      <c r="F113" s="224" t="s">
        <v>411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142</v>
      </c>
      <c r="AU113" s="18" t="s">
        <v>82</v>
      </c>
    </row>
    <row r="114" s="2" customFormat="1">
      <c r="A114" s="39"/>
      <c r="B114" s="40"/>
      <c r="C114" s="41"/>
      <c r="D114" s="218" t="s">
        <v>144</v>
      </c>
      <c r="E114" s="41"/>
      <c r="F114" s="225" t="s">
        <v>412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82</v>
      </c>
    </row>
    <row r="115" s="13" customFormat="1">
      <c r="A115" s="13"/>
      <c r="B115" s="226"/>
      <c r="C115" s="227"/>
      <c r="D115" s="218" t="s">
        <v>215</v>
      </c>
      <c r="E115" s="228" t="s">
        <v>19</v>
      </c>
      <c r="F115" s="229" t="s">
        <v>413</v>
      </c>
      <c r="G115" s="227"/>
      <c r="H115" s="230">
        <v>3.718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215</v>
      </c>
      <c r="AU115" s="236" t="s">
        <v>82</v>
      </c>
      <c r="AV115" s="13" t="s">
        <v>82</v>
      </c>
      <c r="AW115" s="13" t="s">
        <v>33</v>
      </c>
      <c r="AX115" s="13" t="s">
        <v>80</v>
      </c>
      <c r="AY115" s="236" t="s">
        <v>131</v>
      </c>
    </row>
    <row r="116" s="2" customFormat="1" ht="16.5" customHeight="1">
      <c r="A116" s="39"/>
      <c r="B116" s="40"/>
      <c r="C116" s="205" t="s">
        <v>178</v>
      </c>
      <c r="D116" s="205" t="s">
        <v>133</v>
      </c>
      <c r="E116" s="206" t="s">
        <v>414</v>
      </c>
      <c r="F116" s="207" t="s">
        <v>415</v>
      </c>
      <c r="G116" s="208" t="s">
        <v>136</v>
      </c>
      <c r="H116" s="209">
        <v>49.149999999999999</v>
      </c>
      <c r="I116" s="210"/>
      <c r="J116" s="211">
        <f>ROUND(I116*H116,2)</f>
        <v>0</v>
      </c>
      <c r="K116" s="207" t="s">
        <v>137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0.00726</v>
      </c>
      <c r="R116" s="214">
        <f>Q116*H116</f>
        <v>0.35682900000000001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138</v>
      </c>
      <c r="AT116" s="216" t="s">
        <v>133</v>
      </c>
      <c r="AU116" s="216" t="s">
        <v>82</v>
      </c>
      <c r="AY116" s="18" t="s">
        <v>131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138</v>
      </c>
      <c r="BM116" s="216" t="s">
        <v>416</v>
      </c>
    </row>
    <row r="117" s="2" customFormat="1">
      <c r="A117" s="39"/>
      <c r="B117" s="40"/>
      <c r="C117" s="41"/>
      <c r="D117" s="218" t="s">
        <v>140</v>
      </c>
      <c r="E117" s="41"/>
      <c r="F117" s="219" t="s">
        <v>417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82</v>
      </c>
    </row>
    <row r="118" s="2" customFormat="1">
      <c r="A118" s="39"/>
      <c r="B118" s="40"/>
      <c r="C118" s="41"/>
      <c r="D118" s="223" t="s">
        <v>142</v>
      </c>
      <c r="E118" s="41"/>
      <c r="F118" s="224" t="s">
        <v>418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142</v>
      </c>
      <c r="AU118" s="18" t="s">
        <v>82</v>
      </c>
    </row>
    <row r="119" s="13" customFormat="1">
      <c r="A119" s="13"/>
      <c r="B119" s="226"/>
      <c r="C119" s="227"/>
      <c r="D119" s="218" t="s">
        <v>215</v>
      </c>
      <c r="E119" s="228" t="s">
        <v>19</v>
      </c>
      <c r="F119" s="229" t="s">
        <v>419</v>
      </c>
      <c r="G119" s="227"/>
      <c r="H119" s="230">
        <v>49.149999999999999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215</v>
      </c>
      <c r="AU119" s="236" t="s">
        <v>82</v>
      </c>
      <c r="AV119" s="13" t="s">
        <v>82</v>
      </c>
      <c r="AW119" s="13" t="s">
        <v>33</v>
      </c>
      <c r="AX119" s="13" t="s">
        <v>80</v>
      </c>
      <c r="AY119" s="236" t="s">
        <v>131</v>
      </c>
    </row>
    <row r="120" s="2" customFormat="1" ht="16.5" customHeight="1">
      <c r="A120" s="39"/>
      <c r="B120" s="40"/>
      <c r="C120" s="205" t="s">
        <v>184</v>
      </c>
      <c r="D120" s="205" t="s">
        <v>133</v>
      </c>
      <c r="E120" s="206" t="s">
        <v>420</v>
      </c>
      <c r="F120" s="207" t="s">
        <v>421</v>
      </c>
      <c r="G120" s="208" t="s">
        <v>136</v>
      </c>
      <c r="H120" s="209">
        <v>49.149999999999999</v>
      </c>
      <c r="I120" s="210"/>
      <c r="J120" s="211">
        <f>ROUND(I120*H120,2)</f>
        <v>0</v>
      </c>
      <c r="K120" s="207" t="s">
        <v>137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0.00085999999999999998</v>
      </c>
      <c r="R120" s="214">
        <f>Q120*H120</f>
        <v>0.042269000000000001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138</v>
      </c>
      <c r="AT120" s="216" t="s">
        <v>133</v>
      </c>
      <c r="AU120" s="216" t="s">
        <v>82</v>
      </c>
      <c r="AY120" s="18" t="s">
        <v>131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138</v>
      </c>
      <c r="BM120" s="216" t="s">
        <v>422</v>
      </c>
    </row>
    <row r="121" s="2" customFormat="1">
      <c r="A121" s="39"/>
      <c r="B121" s="40"/>
      <c r="C121" s="41"/>
      <c r="D121" s="218" t="s">
        <v>140</v>
      </c>
      <c r="E121" s="41"/>
      <c r="F121" s="219" t="s">
        <v>423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82</v>
      </c>
    </row>
    <row r="122" s="2" customFormat="1">
      <c r="A122" s="39"/>
      <c r="B122" s="40"/>
      <c r="C122" s="41"/>
      <c r="D122" s="223" t="s">
        <v>142</v>
      </c>
      <c r="E122" s="41"/>
      <c r="F122" s="224" t="s">
        <v>424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142</v>
      </c>
      <c r="AU122" s="18" t="s">
        <v>82</v>
      </c>
    </row>
    <row r="123" s="13" customFormat="1">
      <c r="A123" s="13"/>
      <c r="B123" s="226"/>
      <c r="C123" s="227"/>
      <c r="D123" s="218" t="s">
        <v>215</v>
      </c>
      <c r="E123" s="228" t="s">
        <v>19</v>
      </c>
      <c r="F123" s="229" t="s">
        <v>419</v>
      </c>
      <c r="G123" s="227"/>
      <c r="H123" s="230">
        <v>49.149999999999999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215</v>
      </c>
      <c r="AU123" s="236" t="s">
        <v>82</v>
      </c>
      <c r="AV123" s="13" t="s">
        <v>82</v>
      </c>
      <c r="AW123" s="13" t="s">
        <v>33</v>
      </c>
      <c r="AX123" s="13" t="s">
        <v>80</v>
      </c>
      <c r="AY123" s="236" t="s">
        <v>131</v>
      </c>
    </row>
    <row r="124" s="2" customFormat="1" ht="16.5" customHeight="1">
      <c r="A124" s="39"/>
      <c r="B124" s="40"/>
      <c r="C124" s="205" t="s">
        <v>190</v>
      </c>
      <c r="D124" s="205" t="s">
        <v>133</v>
      </c>
      <c r="E124" s="206" t="s">
        <v>425</v>
      </c>
      <c r="F124" s="207" t="s">
        <v>426</v>
      </c>
      <c r="G124" s="208" t="s">
        <v>296</v>
      </c>
      <c r="H124" s="209">
        <v>0.65900000000000003</v>
      </c>
      <c r="I124" s="210"/>
      <c r="J124" s="211">
        <f>ROUND(I124*H124,2)</f>
        <v>0</v>
      </c>
      <c r="K124" s="207" t="s">
        <v>137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1.03955</v>
      </c>
      <c r="R124" s="214">
        <f>Q124*H124</f>
        <v>0.68506345000000002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138</v>
      </c>
      <c r="AT124" s="216" t="s">
        <v>133</v>
      </c>
      <c r="AU124" s="216" t="s">
        <v>82</v>
      </c>
      <c r="AY124" s="18" t="s">
        <v>131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138</v>
      </c>
      <c r="BM124" s="216" t="s">
        <v>427</v>
      </c>
    </row>
    <row r="125" s="2" customFormat="1">
      <c r="A125" s="39"/>
      <c r="B125" s="40"/>
      <c r="C125" s="41"/>
      <c r="D125" s="218" t="s">
        <v>140</v>
      </c>
      <c r="E125" s="41"/>
      <c r="F125" s="219" t="s">
        <v>428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82</v>
      </c>
    </row>
    <row r="126" s="2" customFormat="1">
      <c r="A126" s="39"/>
      <c r="B126" s="40"/>
      <c r="C126" s="41"/>
      <c r="D126" s="223" t="s">
        <v>142</v>
      </c>
      <c r="E126" s="41"/>
      <c r="F126" s="224" t="s">
        <v>429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82</v>
      </c>
    </row>
    <row r="127" s="2" customFormat="1">
      <c r="A127" s="39"/>
      <c r="B127" s="40"/>
      <c r="C127" s="41"/>
      <c r="D127" s="218" t="s">
        <v>144</v>
      </c>
      <c r="E127" s="41"/>
      <c r="F127" s="225" t="s">
        <v>430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82</v>
      </c>
    </row>
    <row r="128" s="13" customFormat="1">
      <c r="A128" s="13"/>
      <c r="B128" s="226"/>
      <c r="C128" s="227"/>
      <c r="D128" s="218" t="s">
        <v>215</v>
      </c>
      <c r="E128" s="228" t="s">
        <v>19</v>
      </c>
      <c r="F128" s="229" t="s">
        <v>431</v>
      </c>
      <c r="G128" s="227"/>
      <c r="H128" s="230">
        <v>0.65900000000000003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215</v>
      </c>
      <c r="AU128" s="236" t="s">
        <v>82</v>
      </c>
      <c r="AV128" s="13" t="s">
        <v>82</v>
      </c>
      <c r="AW128" s="13" t="s">
        <v>33</v>
      </c>
      <c r="AX128" s="13" t="s">
        <v>80</v>
      </c>
      <c r="AY128" s="236" t="s">
        <v>131</v>
      </c>
    </row>
    <row r="129" s="12" customFormat="1" ht="22.8" customHeight="1">
      <c r="A129" s="12"/>
      <c r="B129" s="189"/>
      <c r="C129" s="190"/>
      <c r="D129" s="191" t="s">
        <v>71</v>
      </c>
      <c r="E129" s="203" t="s">
        <v>138</v>
      </c>
      <c r="F129" s="203" t="s">
        <v>432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SUM(P130:P134)</f>
        <v>0</v>
      </c>
      <c r="Q129" s="197"/>
      <c r="R129" s="198">
        <f>SUM(R130:R134)</f>
        <v>18.48</v>
      </c>
      <c r="S129" s="197"/>
      <c r="T129" s="199">
        <f>SUM(T130:T134)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80</v>
      </c>
      <c r="AT129" s="201" t="s">
        <v>71</v>
      </c>
      <c r="AU129" s="201" t="s">
        <v>80</v>
      </c>
      <c r="AY129" s="200" t="s">
        <v>131</v>
      </c>
      <c r="BK129" s="202">
        <f>SUM(BK130:BK134)</f>
        <v>0</v>
      </c>
    </row>
    <row r="130" s="2" customFormat="1" ht="21.75" customHeight="1">
      <c r="A130" s="39"/>
      <c r="B130" s="40"/>
      <c r="C130" s="205" t="s">
        <v>196</v>
      </c>
      <c r="D130" s="205" t="s">
        <v>133</v>
      </c>
      <c r="E130" s="206" t="s">
        <v>433</v>
      </c>
      <c r="F130" s="207" t="s">
        <v>434</v>
      </c>
      <c r="G130" s="208" t="s">
        <v>211</v>
      </c>
      <c r="H130" s="209">
        <v>10</v>
      </c>
      <c r="I130" s="210"/>
      <c r="J130" s="211">
        <f>ROUND(I130*H130,2)</f>
        <v>0</v>
      </c>
      <c r="K130" s="207" t="s">
        <v>137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1.8480000000000001</v>
      </c>
      <c r="R130" s="214">
        <f>Q130*H130</f>
        <v>18.48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138</v>
      </c>
      <c r="AT130" s="216" t="s">
        <v>133</v>
      </c>
      <c r="AU130" s="216" t="s">
        <v>82</v>
      </c>
      <c r="AY130" s="18" t="s">
        <v>131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138</v>
      </c>
      <c r="BM130" s="216" t="s">
        <v>435</v>
      </c>
    </row>
    <row r="131" s="2" customFormat="1">
      <c r="A131" s="39"/>
      <c r="B131" s="40"/>
      <c r="C131" s="41"/>
      <c r="D131" s="218" t="s">
        <v>140</v>
      </c>
      <c r="E131" s="41"/>
      <c r="F131" s="219" t="s">
        <v>436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82</v>
      </c>
    </row>
    <row r="132" s="2" customFormat="1">
      <c r="A132" s="39"/>
      <c r="B132" s="40"/>
      <c r="C132" s="41"/>
      <c r="D132" s="223" t="s">
        <v>142</v>
      </c>
      <c r="E132" s="41"/>
      <c r="F132" s="224" t="s">
        <v>437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142</v>
      </c>
      <c r="AU132" s="18" t="s">
        <v>82</v>
      </c>
    </row>
    <row r="133" s="2" customFormat="1">
      <c r="A133" s="39"/>
      <c r="B133" s="40"/>
      <c r="C133" s="41"/>
      <c r="D133" s="218" t="s">
        <v>144</v>
      </c>
      <c r="E133" s="41"/>
      <c r="F133" s="225" t="s">
        <v>438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82</v>
      </c>
    </row>
    <row r="134" s="13" customFormat="1">
      <c r="A134" s="13"/>
      <c r="B134" s="226"/>
      <c r="C134" s="227"/>
      <c r="D134" s="218" t="s">
        <v>215</v>
      </c>
      <c r="E134" s="228" t="s">
        <v>19</v>
      </c>
      <c r="F134" s="229" t="s">
        <v>439</v>
      </c>
      <c r="G134" s="227"/>
      <c r="H134" s="230">
        <v>10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215</v>
      </c>
      <c r="AU134" s="236" t="s">
        <v>82</v>
      </c>
      <c r="AV134" s="13" t="s">
        <v>82</v>
      </c>
      <c r="AW134" s="13" t="s">
        <v>33</v>
      </c>
      <c r="AX134" s="13" t="s">
        <v>80</v>
      </c>
      <c r="AY134" s="236" t="s">
        <v>131</v>
      </c>
    </row>
    <row r="135" s="12" customFormat="1" ht="22.8" customHeight="1">
      <c r="A135" s="12"/>
      <c r="B135" s="189"/>
      <c r="C135" s="190"/>
      <c r="D135" s="191" t="s">
        <v>71</v>
      </c>
      <c r="E135" s="203" t="s">
        <v>184</v>
      </c>
      <c r="F135" s="203" t="s">
        <v>440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SUM(P136:P143)</f>
        <v>0</v>
      </c>
      <c r="Q135" s="197"/>
      <c r="R135" s="198">
        <f>SUM(R136:R143)</f>
        <v>36.584832999999996</v>
      </c>
      <c r="S135" s="197"/>
      <c r="T135" s="199">
        <f>SUM(T136:T143)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80</v>
      </c>
      <c r="AT135" s="201" t="s">
        <v>71</v>
      </c>
      <c r="AU135" s="201" t="s">
        <v>80</v>
      </c>
      <c r="AY135" s="200" t="s">
        <v>131</v>
      </c>
      <c r="BK135" s="202">
        <f>SUM(BK136:BK143)</f>
        <v>0</v>
      </c>
    </row>
    <row r="136" s="2" customFormat="1" ht="16.5" customHeight="1">
      <c r="A136" s="39"/>
      <c r="B136" s="40"/>
      <c r="C136" s="205" t="s">
        <v>202</v>
      </c>
      <c r="D136" s="205" t="s">
        <v>133</v>
      </c>
      <c r="E136" s="206" t="s">
        <v>441</v>
      </c>
      <c r="F136" s="207" t="s">
        <v>442</v>
      </c>
      <c r="G136" s="208" t="s">
        <v>357</v>
      </c>
      <c r="H136" s="209">
        <v>18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2.0000000000000002E-05</v>
      </c>
      <c r="R136" s="214">
        <f>Q136*H136</f>
        <v>0.00036000000000000002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138</v>
      </c>
      <c r="AT136" s="216" t="s">
        <v>133</v>
      </c>
      <c r="AU136" s="216" t="s">
        <v>82</v>
      </c>
      <c r="AY136" s="18" t="s">
        <v>131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138</v>
      </c>
      <c r="BM136" s="216" t="s">
        <v>443</v>
      </c>
    </row>
    <row r="137" s="2" customFormat="1">
      <c r="A137" s="39"/>
      <c r="B137" s="40"/>
      <c r="C137" s="41"/>
      <c r="D137" s="218" t="s">
        <v>140</v>
      </c>
      <c r="E137" s="41"/>
      <c r="F137" s="219" t="s">
        <v>444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82</v>
      </c>
    </row>
    <row r="138" s="2" customFormat="1" ht="16.5" customHeight="1">
      <c r="A138" s="39"/>
      <c r="B138" s="40"/>
      <c r="C138" s="258" t="s">
        <v>208</v>
      </c>
      <c r="D138" s="258" t="s">
        <v>293</v>
      </c>
      <c r="E138" s="259" t="s">
        <v>445</v>
      </c>
      <c r="F138" s="260" t="s">
        <v>446</v>
      </c>
      <c r="G138" s="261" t="s">
        <v>357</v>
      </c>
      <c r="H138" s="262">
        <v>18</v>
      </c>
      <c r="I138" s="263"/>
      <c r="J138" s="264">
        <f>ROUND(I138*H138,2)</f>
        <v>0</v>
      </c>
      <c r="K138" s="260" t="s">
        <v>137</v>
      </c>
      <c r="L138" s="265"/>
      <c r="M138" s="266" t="s">
        <v>19</v>
      </c>
      <c r="N138" s="267" t="s">
        <v>43</v>
      </c>
      <c r="O138" s="85"/>
      <c r="P138" s="214">
        <f>O138*H138</f>
        <v>0</v>
      </c>
      <c r="Q138" s="214">
        <v>0.013180000000000001</v>
      </c>
      <c r="R138" s="214">
        <f>Q138*H138</f>
        <v>0.23724000000000001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184</v>
      </c>
      <c r="AT138" s="216" t="s">
        <v>293</v>
      </c>
      <c r="AU138" s="216" t="s">
        <v>82</v>
      </c>
      <c r="AY138" s="18" t="s">
        <v>131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138</v>
      </c>
      <c r="BM138" s="216" t="s">
        <v>447</v>
      </c>
    </row>
    <row r="139" s="2" customFormat="1">
      <c r="A139" s="39"/>
      <c r="B139" s="40"/>
      <c r="C139" s="41"/>
      <c r="D139" s="218" t="s">
        <v>140</v>
      </c>
      <c r="E139" s="41"/>
      <c r="F139" s="219" t="s">
        <v>446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140</v>
      </c>
      <c r="AU139" s="18" t="s">
        <v>82</v>
      </c>
    </row>
    <row r="140" s="2" customFormat="1" ht="16.5" customHeight="1">
      <c r="A140" s="39"/>
      <c r="B140" s="40"/>
      <c r="C140" s="205" t="s">
        <v>217</v>
      </c>
      <c r="D140" s="205" t="s">
        <v>133</v>
      </c>
      <c r="E140" s="206" t="s">
        <v>448</v>
      </c>
      <c r="F140" s="207" t="s">
        <v>449</v>
      </c>
      <c r="G140" s="208" t="s">
        <v>211</v>
      </c>
      <c r="H140" s="209">
        <v>14.468</v>
      </c>
      <c r="I140" s="210"/>
      <c r="J140" s="211">
        <f>ROUND(I140*H140,2)</f>
        <v>0</v>
      </c>
      <c r="K140" s="207" t="s">
        <v>137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2.5122499999999999</v>
      </c>
      <c r="R140" s="214">
        <f>Q140*H140</f>
        <v>36.347232999999996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138</v>
      </c>
      <c r="AT140" s="216" t="s">
        <v>133</v>
      </c>
      <c r="AU140" s="216" t="s">
        <v>82</v>
      </c>
      <c r="AY140" s="18" t="s">
        <v>131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138</v>
      </c>
      <c r="BM140" s="216" t="s">
        <v>450</v>
      </c>
    </row>
    <row r="141" s="2" customFormat="1">
      <c r="A141" s="39"/>
      <c r="B141" s="40"/>
      <c r="C141" s="41"/>
      <c r="D141" s="218" t="s">
        <v>140</v>
      </c>
      <c r="E141" s="41"/>
      <c r="F141" s="219" t="s">
        <v>451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140</v>
      </c>
      <c r="AU141" s="18" t="s">
        <v>82</v>
      </c>
    </row>
    <row r="142" s="2" customFormat="1">
      <c r="A142" s="39"/>
      <c r="B142" s="40"/>
      <c r="C142" s="41"/>
      <c r="D142" s="223" t="s">
        <v>142</v>
      </c>
      <c r="E142" s="41"/>
      <c r="F142" s="224" t="s">
        <v>452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142</v>
      </c>
      <c r="AU142" s="18" t="s">
        <v>82</v>
      </c>
    </row>
    <row r="143" s="13" customFormat="1">
      <c r="A143" s="13"/>
      <c r="B143" s="226"/>
      <c r="C143" s="227"/>
      <c r="D143" s="218" t="s">
        <v>215</v>
      </c>
      <c r="E143" s="228" t="s">
        <v>19</v>
      </c>
      <c r="F143" s="229" t="s">
        <v>453</v>
      </c>
      <c r="G143" s="227"/>
      <c r="H143" s="230">
        <v>14.468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215</v>
      </c>
      <c r="AU143" s="236" t="s">
        <v>82</v>
      </c>
      <c r="AV143" s="13" t="s">
        <v>82</v>
      </c>
      <c r="AW143" s="13" t="s">
        <v>33</v>
      </c>
      <c r="AX143" s="13" t="s">
        <v>80</v>
      </c>
      <c r="AY143" s="236" t="s">
        <v>131</v>
      </c>
    </row>
    <row r="144" s="12" customFormat="1" ht="22.8" customHeight="1">
      <c r="A144" s="12"/>
      <c r="B144" s="189"/>
      <c r="C144" s="190"/>
      <c r="D144" s="191" t="s">
        <v>71</v>
      </c>
      <c r="E144" s="203" t="s">
        <v>190</v>
      </c>
      <c r="F144" s="203" t="s">
        <v>454</v>
      </c>
      <c r="G144" s="190"/>
      <c r="H144" s="190"/>
      <c r="I144" s="193"/>
      <c r="J144" s="204">
        <f>BK144</f>
        <v>0</v>
      </c>
      <c r="K144" s="190"/>
      <c r="L144" s="195"/>
      <c r="M144" s="196"/>
      <c r="N144" s="197"/>
      <c r="O144" s="197"/>
      <c r="P144" s="198">
        <f>SUM(P145:P152)</f>
        <v>0</v>
      </c>
      <c r="Q144" s="197"/>
      <c r="R144" s="198">
        <f>SUM(R145:R152)</f>
        <v>0.10834999999999999</v>
      </c>
      <c r="S144" s="197"/>
      <c r="T144" s="199">
        <f>SUM(T145:T152)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0" t="s">
        <v>80</v>
      </c>
      <c r="AT144" s="201" t="s">
        <v>71</v>
      </c>
      <c r="AU144" s="201" t="s">
        <v>80</v>
      </c>
      <c r="AY144" s="200" t="s">
        <v>131</v>
      </c>
      <c r="BK144" s="202">
        <f>SUM(BK145:BK152)</f>
        <v>0</v>
      </c>
    </row>
    <row r="145" s="2" customFormat="1" ht="16.5" customHeight="1">
      <c r="A145" s="39"/>
      <c r="B145" s="40"/>
      <c r="C145" s="205" t="s">
        <v>223</v>
      </c>
      <c r="D145" s="205" t="s">
        <v>133</v>
      </c>
      <c r="E145" s="206" t="s">
        <v>455</v>
      </c>
      <c r="F145" s="207" t="s">
        <v>456</v>
      </c>
      <c r="G145" s="208" t="s">
        <v>161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138</v>
      </c>
      <c r="AT145" s="216" t="s">
        <v>133</v>
      </c>
      <c r="AU145" s="216" t="s">
        <v>82</v>
      </c>
      <c r="AY145" s="18" t="s">
        <v>131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138</v>
      </c>
      <c r="BM145" s="216" t="s">
        <v>457</v>
      </c>
    </row>
    <row r="146" s="2" customFormat="1">
      <c r="A146" s="39"/>
      <c r="B146" s="40"/>
      <c r="C146" s="41"/>
      <c r="D146" s="218" t="s">
        <v>140</v>
      </c>
      <c r="E146" s="41"/>
      <c r="F146" s="219" t="s">
        <v>456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140</v>
      </c>
      <c r="AU146" s="18" t="s">
        <v>82</v>
      </c>
    </row>
    <row r="147" s="2" customFormat="1" ht="16.5" customHeight="1">
      <c r="A147" s="39"/>
      <c r="B147" s="40"/>
      <c r="C147" s="205" t="s">
        <v>8</v>
      </c>
      <c r="D147" s="205" t="s">
        <v>133</v>
      </c>
      <c r="E147" s="206" t="s">
        <v>458</v>
      </c>
      <c r="F147" s="207" t="s">
        <v>459</v>
      </c>
      <c r="G147" s="208" t="s">
        <v>161</v>
      </c>
      <c r="H147" s="209">
        <v>1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138</v>
      </c>
      <c r="AT147" s="216" t="s">
        <v>133</v>
      </c>
      <c r="AU147" s="216" t="s">
        <v>82</v>
      </c>
      <c r="AY147" s="18" t="s">
        <v>131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138</v>
      </c>
      <c r="BM147" s="216" t="s">
        <v>460</v>
      </c>
    </row>
    <row r="148" s="2" customFormat="1">
      <c r="A148" s="39"/>
      <c r="B148" s="40"/>
      <c r="C148" s="41"/>
      <c r="D148" s="218" t="s">
        <v>140</v>
      </c>
      <c r="E148" s="41"/>
      <c r="F148" s="219" t="s">
        <v>459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140</v>
      </c>
      <c r="AU148" s="18" t="s">
        <v>82</v>
      </c>
    </row>
    <row r="149" s="2" customFormat="1" ht="16.5" customHeight="1">
      <c r="A149" s="39"/>
      <c r="B149" s="40"/>
      <c r="C149" s="205" t="s">
        <v>235</v>
      </c>
      <c r="D149" s="205" t="s">
        <v>133</v>
      </c>
      <c r="E149" s="206" t="s">
        <v>461</v>
      </c>
      <c r="F149" s="207" t="s">
        <v>462</v>
      </c>
      <c r="G149" s="208" t="s">
        <v>136</v>
      </c>
      <c r="H149" s="209">
        <v>2.75</v>
      </c>
      <c r="I149" s="210"/>
      <c r="J149" s="211">
        <f>ROUND(I149*H149,2)</f>
        <v>0</v>
      </c>
      <c r="K149" s="207" t="s">
        <v>137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0.039399999999999998</v>
      </c>
      <c r="R149" s="214">
        <f>Q149*H149</f>
        <v>0.10834999999999999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138</v>
      </c>
      <c r="AT149" s="216" t="s">
        <v>133</v>
      </c>
      <c r="AU149" s="216" t="s">
        <v>82</v>
      </c>
      <c r="AY149" s="18" t="s">
        <v>131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138</v>
      </c>
      <c r="BM149" s="216" t="s">
        <v>463</v>
      </c>
    </row>
    <row r="150" s="2" customFormat="1">
      <c r="A150" s="39"/>
      <c r="B150" s="40"/>
      <c r="C150" s="41"/>
      <c r="D150" s="218" t="s">
        <v>140</v>
      </c>
      <c r="E150" s="41"/>
      <c r="F150" s="219" t="s">
        <v>464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82</v>
      </c>
    </row>
    <row r="151" s="2" customFormat="1">
      <c r="A151" s="39"/>
      <c r="B151" s="40"/>
      <c r="C151" s="41"/>
      <c r="D151" s="223" t="s">
        <v>142</v>
      </c>
      <c r="E151" s="41"/>
      <c r="F151" s="224" t="s">
        <v>465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142</v>
      </c>
      <c r="AU151" s="18" t="s">
        <v>82</v>
      </c>
    </row>
    <row r="152" s="13" customFormat="1">
      <c r="A152" s="13"/>
      <c r="B152" s="226"/>
      <c r="C152" s="227"/>
      <c r="D152" s="218" t="s">
        <v>215</v>
      </c>
      <c r="E152" s="228" t="s">
        <v>19</v>
      </c>
      <c r="F152" s="229" t="s">
        <v>466</v>
      </c>
      <c r="G152" s="227"/>
      <c r="H152" s="230">
        <v>2.75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215</v>
      </c>
      <c r="AU152" s="236" t="s">
        <v>82</v>
      </c>
      <c r="AV152" s="13" t="s">
        <v>82</v>
      </c>
      <c r="AW152" s="13" t="s">
        <v>33</v>
      </c>
      <c r="AX152" s="13" t="s">
        <v>80</v>
      </c>
      <c r="AY152" s="236" t="s">
        <v>131</v>
      </c>
    </row>
    <row r="153" s="12" customFormat="1" ht="22.8" customHeight="1">
      <c r="A153" s="12"/>
      <c r="B153" s="189"/>
      <c r="C153" s="190"/>
      <c r="D153" s="191" t="s">
        <v>71</v>
      </c>
      <c r="E153" s="203" t="s">
        <v>346</v>
      </c>
      <c r="F153" s="203" t="s">
        <v>347</v>
      </c>
      <c r="G153" s="190"/>
      <c r="H153" s="190"/>
      <c r="I153" s="193"/>
      <c r="J153" s="204">
        <f>BK153</f>
        <v>0</v>
      </c>
      <c r="K153" s="190"/>
      <c r="L153" s="195"/>
      <c r="M153" s="196"/>
      <c r="N153" s="197"/>
      <c r="O153" s="197"/>
      <c r="P153" s="198">
        <f>SUM(P154:P156)</f>
        <v>0</v>
      </c>
      <c r="Q153" s="197"/>
      <c r="R153" s="198">
        <f>SUM(R154:R156)</f>
        <v>0</v>
      </c>
      <c r="S153" s="197"/>
      <c r="T153" s="199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0" t="s">
        <v>80</v>
      </c>
      <c r="AT153" s="201" t="s">
        <v>71</v>
      </c>
      <c r="AU153" s="201" t="s">
        <v>80</v>
      </c>
      <c r="AY153" s="200" t="s">
        <v>131</v>
      </c>
      <c r="BK153" s="202">
        <f>SUM(BK154:BK156)</f>
        <v>0</v>
      </c>
    </row>
    <row r="154" s="2" customFormat="1" ht="16.5" customHeight="1">
      <c r="A154" s="39"/>
      <c r="B154" s="40"/>
      <c r="C154" s="205" t="s">
        <v>241</v>
      </c>
      <c r="D154" s="205" t="s">
        <v>133</v>
      </c>
      <c r="E154" s="206" t="s">
        <v>349</v>
      </c>
      <c r="F154" s="207" t="s">
        <v>350</v>
      </c>
      <c r="G154" s="208" t="s">
        <v>296</v>
      </c>
      <c r="H154" s="209">
        <v>56.771999999999998</v>
      </c>
      <c r="I154" s="210"/>
      <c r="J154" s="211">
        <f>ROUND(I154*H154,2)</f>
        <v>0</v>
      </c>
      <c r="K154" s="207" t="s">
        <v>137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138</v>
      </c>
      <c r="AT154" s="216" t="s">
        <v>133</v>
      </c>
      <c r="AU154" s="216" t="s">
        <v>82</v>
      </c>
      <c r="AY154" s="18" t="s">
        <v>131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138</v>
      </c>
      <c r="BM154" s="216" t="s">
        <v>467</v>
      </c>
    </row>
    <row r="155" s="2" customFormat="1">
      <c r="A155" s="39"/>
      <c r="B155" s="40"/>
      <c r="C155" s="41"/>
      <c r="D155" s="218" t="s">
        <v>140</v>
      </c>
      <c r="E155" s="41"/>
      <c r="F155" s="219" t="s">
        <v>352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82</v>
      </c>
    </row>
    <row r="156" s="2" customFormat="1">
      <c r="A156" s="39"/>
      <c r="B156" s="40"/>
      <c r="C156" s="41"/>
      <c r="D156" s="223" t="s">
        <v>142</v>
      </c>
      <c r="E156" s="41"/>
      <c r="F156" s="224" t="s">
        <v>353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142</v>
      </c>
      <c r="AU156" s="18" t="s">
        <v>82</v>
      </c>
    </row>
    <row r="157" s="12" customFormat="1" ht="25.92" customHeight="1">
      <c r="A157" s="12"/>
      <c r="B157" s="189"/>
      <c r="C157" s="190"/>
      <c r="D157" s="191" t="s">
        <v>71</v>
      </c>
      <c r="E157" s="192" t="s">
        <v>468</v>
      </c>
      <c r="F157" s="192" t="s">
        <v>469</v>
      </c>
      <c r="G157" s="190"/>
      <c r="H157" s="190"/>
      <c r="I157" s="193"/>
      <c r="J157" s="194">
        <f>BK157</f>
        <v>0</v>
      </c>
      <c r="K157" s="190"/>
      <c r="L157" s="195"/>
      <c r="M157" s="196"/>
      <c r="N157" s="197"/>
      <c r="O157" s="197"/>
      <c r="P157" s="198">
        <f>P158+P187</f>
        <v>0</v>
      </c>
      <c r="Q157" s="197"/>
      <c r="R157" s="198">
        <f>R158+R187</f>
        <v>0.49700000000000005</v>
      </c>
      <c r="S157" s="197"/>
      <c r="T157" s="199">
        <f>T158+T187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0" t="s">
        <v>82</v>
      </c>
      <c r="AT157" s="201" t="s">
        <v>71</v>
      </c>
      <c r="AU157" s="201" t="s">
        <v>72</v>
      </c>
      <c r="AY157" s="200" t="s">
        <v>131</v>
      </c>
      <c r="BK157" s="202">
        <f>BK158+BK187</f>
        <v>0</v>
      </c>
    </row>
    <row r="158" s="12" customFormat="1" ht="22.8" customHeight="1">
      <c r="A158" s="12"/>
      <c r="B158" s="189"/>
      <c r="C158" s="190"/>
      <c r="D158" s="191" t="s">
        <v>71</v>
      </c>
      <c r="E158" s="203" t="s">
        <v>470</v>
      </c>
      <c r="F158" s="203" t="s">
        <v>471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SUM(P159:P186)</f>
        <v>0</v>
      </c>
      <c r="Q158" s="197"/>
      <c r="R158" s="198">
        <f>SUM(R159:R186)</f>
        <v>0.44600000000000006</v>
      </c>
      <c r="S158" s="197"/>
      <c r="T158" s="199">
        <f>SUM(T159:T186)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82</v>
      </c>
      <c r="AT158" s="201" t="s">
        <v>71</v>
      </c>
      <c r="AU158" s="201" t="s">
        <v>80</v>
      </c>
      <c r="AY158" s="200" t="s">
        <v>131</v>
      </c>
      <c r="BK158" s="202">
        <f>SUM(BK159:BK186)</f>
        <v>0</v>
      </c>
    </row>
    <row r="159" s="2" customFormat="1" ht="16.5" customHeight="1">
      <c r="A159" s="39"/>
      <c r="B159" s="40"/>
      <c r="C159" s="205" t="s">
        <v>247</v>
      </c>
      <c r="D159" s="205" t="s">
        <v>133</v>
      </c>
      <c r="E159" s="206" t="s">
        <v>472</v>
      </c>
      <c r="F159" s="207" t="s">
        <v>473</v>
      </c>
      <c r="G159" s="208" t="s">
        <v>474</v>
      </c>
      <c r="H159" s="209">
        <v>446</v>
      </c>
      <c r="I159" s="210"/>
      <c r="J159" s="211">
        <f>ROUND(I159*H159,2)</f>
        <v>0</v>
      </c>
      <c r="K159" s="207" t="s">
        <v>475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138</v>
      </c>
      <c r="AT159" s="216" t="s">
        <v>133</v>
      </c>
      <c r="AU159" s="216" t="s">
        <v>82</v>
      </c>
      <c r="AY159" s="18" t="s">
        <v>131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138</v>
      </c>
      <c r="BM159" s="216" t="s">
        <v>476</v>
      </c>
    </row>
    <row r="160" s="2" customFormat="1">
      <c r="A160" s="39"/>
      <c r="B160" s="40"/>
      <c r="C160" s="41"/>
      <c r="D160" s="218" t="s">
        <v>140</v>
      </c>
      <c r="E160" s="41"/>
      <c r="F160" s="219" t="s">
        <v>477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140</v>
      </c>
      <c r="AU160" s="18" t="s">
        <v>82</v>
      </c>
    </row>
    <row r="161" s="2" customFormat="1">
      <c r="A161" s="39"/>
      <c r="B161" s="40"/>
      <c r="C161" s="41"/>
      <c r="D161" s="218" t="s">
        <v>144</v>
      </c>
      <c r="E161" s="41"/>
      <c r="F161" s="225" t="s">
        <v>478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82</v>
      </c>
    </row>
    <row r="162" s="2" customFormat="1" ht="16.5" customHeight="1">
      <c r="A162" s="39"/>
      <c r="B162" s="40"/>
      <c r="C162" s="205" t="s">
        <v>253</v>
      </c>
      <c r="D162" s="205" t="s">
        <v>133</v>
      </c>
      <c r="E162" s="206" t="s">
        <v>479</v>
      </c>
      <c r="F162" s="207" t="s">
        <v>480</v>
      </c>
      <c r="G162" s="208" t="s">
        <v>357</v>
      </c>
      <c r="H162" s="209">
        <v>5</v>
      </c>
      <c r="I162" s="210"/>
      <c r="J162" s="211">
        <f>ROUND(I162*H162,2)</f>
        <v>0</v>
      </c>
      <c r="K162" s="207" t="s">
        <v>19</v>
      </c>
      <c r="L162" s="45"/>
      <c r="M162" s="212" t="s">
        <v>19</v>
      </c>
      <c r="N162" s="213" t="s">
        <v>43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235</v>
      </c>
      <c r="AT162" s="216" t="s">
        <v>133</v>
      </c>
      <c r="AU162" s="216" t="s">
        <v>82</v>
      </c>
      <c r="AY162" s="18" t="s">
        <v>131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235</v>
      </c>
      <c r="BM162" s="216" t="s">
        <v>481</v>
      </c>
    </row>
    <row r="163" s="2" customFormat="1">
      <c r="A163" s="39"/>
      <c r="B163" s="40"/>
      <c r="C163" s="41"/>
      <c r="D163" s="218" t="s">
        <v>140</v>
      </c>
      <c r="E163" s="41"/>
      <c r="F163" s="219" t="s">
        <v>480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140</v>
      </c>
      <c r="AU163" s="18" t="s">
        <v>82</v>
      </c>
    </row>
    <row r="164" s="2" customFormat="1">
      <c r="A164" s="39"/>
      <c r="B164" s="40"/>
      <c r="C164" s="41"/>
      <c r="D164" s="218" t="s">
        <v>144</v>
      </c>
      <c r="E164" s="41"/>
      <c r="F164" s="225" t="s">
        <v>482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144</v>
      </c>
      <c r="AU164" s="18" t="s">
        <v>82</v>
      </c>
    </row>
    <row r="165" s="2" customFormat="1" ht="16.5" customHeight="1">
      <c r="A165" s="39"/>
      <c r="B165" s="40"/>
      <c r="C165" s="258" t="s">
        <v>261</v>
      </c>
      <c r="D165" s="258" t="s">
        <v>293</v>
      </c>
      <c r="E165" s="259" t="s">
        <v>483</v>
      </c>
      <c r="F165" s="260" t="s">
        <v>484</v>
      </c>
      <c r="G165" s="261" t="s">
        <v>296</v>
      </c>
      <c r="H165" s="262">
        <v>0.025000000000000001</v>
      </c>
      <c r="I165" s="263"/>
      <c r="J165" s="264">
        <f>ROUND(I165*H165,2)</f>
        <v>0</v>
      </c>
      <c r="K165" s="260" t="s">
        <v>137</v>
      </c>
      <c r="L165" s="265"/>
      <c r="M165" s="266" t="s">
        <v>19</v>
      </c>
      <c r="N165" s="267" t="s">
        <v>43</v>
      </c>
      <c r="O165" s="85"/>
      <c r="P165" s="214">
        <f>O165*H165</f>
        <v>0</v>
      </c>
      <c r="Q165" s="214">
        <v>1</v>
      </c>
      <c r="R165" s="214">
        <f>Q165*H165</f>
        <v>0.025000000000000001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184</v>
      </c>
      <c r="AT165" s="216" t="s">
        <v>293</v>
      </c>
      <c r="AU165" s="216" t="s">
        <v>82</v>
      </c>
      <c r="AY165" s="18" t="s">
        <v>131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138</v>
      </c>
      <c r="BM165" s="216" t="s">
        <v>485</v>
      </c>
    </row>
    <row r="166" s="2" customFormat="1">
      <c r="A166" s="39"/>
      <c r="B166" s="40"/>
      <c r="C166" s="41"/>
      <c r="D166" s="218" t="s">
        <v>140</v>
      </c>
      <c r="E166" s="41"/>
      <c r="F166" s="219" t="s">
        <v>484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140</v>
      </c>
      <c r="AU166" s="18" t="s">
        <v>82</v>
      </c>
    </row>
    <row r="167" s="2" customFormat="1">
      <c r="A167" s="39"/>
      <c r="B167" s="40"/>
      <c r="C167" s="41"/>
      <c r="D167" s="218" t="s">
        <v>144</v>
      </c>
      <c r="E167" s="41"/>
      <c r="F167" s="225" t="s">
        <v>486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144</v>
      </c>
      <c r="AU167" s="18" t="s">
        <v>82</v>
      </c>
    </row>
    <row r="168" s="13" customFormat="1">
      <c r="A168" s="13"/>
      <c r="B168" s="226"/>
      <c r="C168" s="227"/>
      <c r="D168" s="218" t="s">
        <v>215</v>
      </c>
      <c r="E168" s="228" t="s">
        <v>19</v>
      </c>
      <c r="F168" s="229" t="s">
        <v>487</v>
      </c>
      <c r="G168" s="227"/>
      <c r="H168" s="230">
        <v>0.025000000000000001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6" t="s">
        <v>215</v>
      </c>
      <c r="AU168" s="236" t="s">
        <v>82</v>
      </c>
      <c r="AV168" s="13" t="s">
        <v>82</v>
      </c>
      <c r="AW168" s="13" t="s">
        <v>33</v>
      </c>
      <c r="AX168" s="13" t="s">
        <v>80</v>
      </c>
      <c r="AY168" s="236" t="s">
        <v>131</v>
      </c>
    </row>
    <row r="169" s="2" customFormat="1" ht="16.5" customHeight="1">
      <c r="A169" s="39"/>
      <c r="B169" s="40"/>
      <c r="C169" s="258" t="s">
        <v>7</v>
      </c>
      <c r="D169" s="258" t="s">
        <v>293</v>
      </c>
      <c r="E169" s="259" t="s">
        <v>488</v>
      </c>
      <c r="F169" s="260" t="s">
        <v>489</v>
      </c>
      <c r="G169" s="261" t="s">
        <v>161</v>
      </c>
      <c r="H169" s="262">
        <v>5</v>
      </c>
      <c r="I169" s="263"/>
      <c r="J169" s="264">
        <f>ROUND(I169*H169,2)</f>
        <v>0</v>
      </c>
      <c r="K169" s="260" t="s">
        <v>19</v>
      </c>
      <c r="L169" s="265"/>
      <c r="M169" s="266" t="s">
        <v>19</v>
      </c>
      <c r="N169" s="267" t="s">
        <v>43</v>
      </c>
      <c r="O169" s="85"/>
      <c r="P169" s="214">
        <f>O169*H169</f>
        <v>0</v>
      </c>
      <c r="Q169" s="214">
        <v>0.017999999999999999</v>
      </c>
      <c r="R169" s="214">
        <f>Q169*H169</f>
        <v>0.089999999999999997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348</v>
      </c>
      <c r="AT169" s="216" t="s">
        <v>293</v>
      </c>
      <c r="AU169" s="216" t="s">
        <v>82</v>
      </c>
      <c r="AY169" s="18" t="s">
        <v>131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235</v>
      </c>
      <c r="BM169" s="216" t="s">
        <v>490</v>
      </c>
    </row>
    <row r="170" s="2" customFormat="1">
      <c r="A170" s="39"/>
      <c r="B170" s="40"/>
      <c r="C170" s="41"/>
      <c r="D170" s="218" t="s">
        <v>140</v>
      </c>
      <c r="E170" s="41"/>
      <c r="F170" s="219" t="s">
        <v>491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82</v>
      </c>
    </row>
    <row r="171" s="2" customFormat="1" ht="16.5" customHeight="1">
      <c r="A171" s="39"/>
      <c r="B171" s="40"/>
      <c r="C171" s="258" t="s">
        <v>273</v>
      </c>
      <c r="D171" s="258" t="s">
        <v>293</v>
      </c>
      <c r="E171" s="259" t="s">
        <v>492</v>
      </c>
      <c r="F171" s="260" t="s">
        <v>493</v>
      </c>
      <c r="G171" s="261" t="s">
        <v>296</v>
      </c>
      <c r="H171" s="262">
        <v>0.22</v>
      </c>
      <c r="I171" s="263"/>
      <c r="J171" s="264">
        <f>ROUND(I171*H171,2)</f>
        <v>0</v>
      </c>
      <c r="K171" s="260" t="s">
        <v>137</v>
      </c>
      <c r="L171" s="265"/>
      <c r="M171" s="266" t="s">
        <v>19</v>
      </c>
      <c r="N171" s="267" t="s">
        <v>43</v>
      </c>
      <c r="O171" s="85"/>
      <c r="P171" s="214">
        <f>O171*H171</f>
        <v>0</v>
      </c>
      <c r="Q171" s="214">
        <v>1</v>
      </c>
      <c r="R171" s="214">
        <f>Q171*H171</f>
        <v>0.22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184</v>
      </c>
      <c r="AT171" s="216" t="s">
        <v>293</v>
      </c>
      <c r="AU171" s="216" t="s">
        <v>82</v>
      </c>
      <c r="AY171" s="18" t="s">
        <v>131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138</v>
      </c>
      <c r="BM171" s="216" t="s">
        <v>494</v>
      </c>
    </row>
    <row r="172" s="2" customFormat="1">
      <c r="A172" s="39"/>
      <c r="B172" s="40"/>
      <c r="C172" s="41"/>
      <c r="D172" s="218" t="s">
        <v>140</v>
      </c>
      <c r="E172" s="41"/>
      <c r="F172" s="219" t="s">
        <v>493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140</v>
      </c>
      <c r="AU172" s="18" t="s">
        <v>82</v>
      </c>
    </row>
    <row r="173" s="2" customFormat="1">
      <c r="A173" s="39"/>
      <c r="B173" s="40"/>
      <c r="C173" s="41"/>
      <c r="D173" s="218" t="s">
        <v>144</v>
      </c>
      <c r="E173" s="41"/>
      <c r="F173" s="225" t="s">
        <v>495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144</v>
      </c>
      <c r="AU173" s="18" t="s">
        <v>82</v>
      </c>
    </row>
    <row r="174" s="13" customFormat="1">
      <c r="A174" s="13"/>
      <c r="B174" s="226"/>
      <c r="C174" s="227"/>
      <c r="D174" s="218" t="s">
        <v>215</v>
      </c>
      <c r="E174" s="228" t="s">
        <v>19</v>
      </c>
      <c r="F174" s="229" t="s">
        <v>496</v>
      </c>
      <c r="G174" s="227"/>
      <c r="H174" s="230">
        <v>0.22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215</v>
      </c>
      <c r="AU174" s="236" t="s">
        <v>82</v>
      </c>
      <c r="AV174" s="13" t="s">
        <v>82</v>
      </c>
      <c r="AW174" s="13" t="s">
        <v>33</v>
      </c>
      <c r="AX174" s="13" t="s">
        <v>80</v>
      </c>
      <c r="AY174" s="236" t="s">
        <v>131</v>
      </c>
    </row>
    <row r="175" s="2" customFormat="1" ht="16.5" customHeight="1">
      <c r="A175" s="39"/>
      <c r="B175" s="40"/>
      <c r="C175" s="258" t="s">
        <v>279</v>
      </c>
      <c r="D175" s="258" t="s">
        <v>293</v>
      </c>
      <c r="E175" s="259" t="s">
        <v>497</v>
      </c>
      <c r="F175" s="260" t="s">
        <v>498</v>
      </c>
      <c r="G175" s="261" t="s">
        <v>296</v>
      </c>
      <c r="H175" s="262">
        <v>0.017000000000000001</v>
      </c>
      <c r="I175" s="263"/>
      <c r="J175" s="264">
        <f>ROUND(I175*H175,2)</f>
        <v>0</v>
      </c>
      <c r="K175" s="260" t="s">
        <v>137</v>
      </c>
      <c r="L175" s="265"/>
      <c r="M175" s="266" t="s">
        <v>19</v>
      </c>
      <c r="N175" s="267" t="s">
        <v>43</v>
      </c>
      <c r="O175" s="85"/>
      <c r="P175" s="214">
        <f>O175*H175</f>
        <v>0</v>
      </c>
      <c r="Q175" s="214">
        <v>1</v>
      </c>
      <c r="R175" s="214">
        <f>Q175*H175</f>
        <v>0.017000000000000001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184</v>
      </c>
      <c r="AT175" s="216" t="s">
        <v>293</v>
      </c>
      <c r="AU175" s="216" t="s">
        <v>82</v>
      </c>
      <c r="AY175" s="18" t="s">
        <v>131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138</v>
      </c>
      <c r="BM175" s="216" t="s">
        <v>499</v>
      </c>
    </row>
    <row r="176" s="2" customFormat="1">
      <c r="A176" s="39"/>
      <c r="B176" s="40"/>
      <c r="C176" s="41"/>
      <c r="D176" s="218" t="s">
        <v>140</v>
      </c>
      <c r="E176" s="41"/>
      <c r="F176" s="219" t="s">
        <v>498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140</v>
      </c>
      <c r="AU176" s="18" t="s">
        <v>82</v>
      </c>
    </row>
    <row r="177" s="2" customFormat="1">
      <c r="A177" s="39"/>
      <c r="B177" s="40"/>
      <c r="C177" s="41"/>
      <c r="D177" s="218" t="s">
        <v>144</v>
      </c>
      <c r="E177" s="41"/>
      <c r="F177" s="225" t="s">
        <v>500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144</v>
      </c>
      <c r="AU177" s="18" t="s">
        <v>82</v>
      </c>
    </row>
    <row r="178" s="13" customFormat="1">
      <c r="A178" s="13"/>
      <c r="B178" s="226"/>
      <c r="C178" s="227"/>
      <c r="D178" s="218" t="s">
        <v>215</v>
      </c>
      <c r="E178" s="228" t="s">
        <v>19</v>
      </c>
      <c r="F178" s="229" t="s">
        <v>501</v>
      </c>
      <c r="G178" s="227"/>
      <c r="H178" s="230">
        <v>0.017000000000000001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215</v>
      </c>
      <c r="AU178" s="236" t="s">
        <v>82</v>
      </c>
      <c r="AV178" s="13" t="s">
        <v>82</v>
      </c>
      <c r="AW178" s="13" t="s">
        <v>33</v>
      </c>
      <c r="AX178" s="13" t="s">
        <v>80</v>
      </c>
      <c r="AY178" s="236" t="s">
        <v>131</v>
      </c>
    </row>
    <row r="179" s="2" customFormat="1" ht="16.5" customHeight="1">
      <c r="A179" s="39"/>
      <c r="B179" s="40"/>
      <c r="C179" s="258" t="s">
        <v>292</v>
      </c>
      <c r="D179" s="258" t="s">
        <v>293</v>
      </c>
      <c r="E179" s="259" t="s">
        <v>502</v>
      </c>
      <c r="F179" s="260" t="s">
        <v>503</v>
      </c>
      <c r="G179" s="261" t="s">
        <v>296</v>
      </c>
      <c r="H179" s="262">
        <v>0.070999999999999994</v>
      </c>
      <c r="I179" s="263"/>
      <c r="J179" s="264">
        <f>ROUND(I179*H179,2)</f>
        <v>0</v>
      </c>
      <c r="K179" s="260" t="s">
        <v>137</v>
      </c>
      <c r="L179" s="265"/>
      <c r="M179" s="266" t="s">
        <v>19</v>
      </c>
      <c r="N179" s="267" t="s">
        <v>43</v>
      </c>
      <c r="O179" s="85"/>
      <c r="P179" s="214">
        <f>O179*H179</f>
        <v>0</v>
      </c>
      <c r="Q179" s="214">
        <v>1</v>
      </c>
      <c r="R179" s="214">
        <f>Q179*H179</f>
        <v>0.070999999999999994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184</v>
      </c>
      <c r="AT179" s="216" t="s">
        <v>293</v>
      </c>
      <c r="AU179" s="216" t="s">
        <v>82</v>
      </c>
      <c r="AY179" s="18" t="s">
        <v>131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138</v>
      </c>
      <c r="BM179" s="216" t="s">
        <v>504</v>
      </c>
    </row>
    <row r="180" s="2" customFormat="1">
      <c r="A180" s="39"/>
      <c r="B180" s="40"/>
      <c r="C180" s="41"/>
      <c r="D180" s="218" t="s">
        <v>140</v>
      </c>
      <c r="E180" s="41"/>
      <c r="F180" s="219" t="s">
        <v>503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140</v>
      </c>
      <c r="AU180" s="18" t="s">
        <v>82</v>
      </c>
    </row>
    <row r="181" s="2" customFormat="1">
      <c r="A181" s="39"/>
      <c r="B181" s="40"/>
      <c r="C181" s="41"/>
      <c r="D181" s="218" t="s">
        <v>144</v>
      </c>
      <c r="E181" s="41"/>
      <c r="F181" s="225" t="s">
        <v>505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144</v>
      </c>
      <c r="AU181" s="18" t="s">
        <v>82</v>
      </c>
    </row>
    <row r="182" s="13" customFormat="1">
      <c r="A182" s="13"/>
      <c r="B182" s="226"/>
      <c r="C182" s="227"/>
      <c r="D182" s="218" t="s">
        <v>215</v>
      </c>
      <c r="E182" s="228" t="s">
        <v>19</v>
      </c>
      <c r="F182" s="229" t="s">
        <v>506</v>
      </c>
      <c r="G182" s="227"/>
      <c r="H182" s="230">
        <v>0.070999999999999994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215</v>
      </c>
      <c r="AU182" s="236" t="s">
        <v>82</v>
      </c>
      <c r="AV182" s="13" t="s">
        <v>82</v>
      </c>
      <c r="AW182" s="13" t="s">
        <v>33</v>
      </c>
      <c r="AX182" s="13" t="s">
        <v>80</v>
      </c>
      <c r="AY182" s="236" t="s">
        <v>131</v>
      </c>
    </row>
    <row r="183" s="2" customFormat="1" ht="16.5" customHeight="1">
      <c r="A183" s="39"/>
      <c r="B183" s="40"/>
      <c r="C183" s="258" t="s">
        <v>300</v>
      </c>
      <c r="D183" s="258" t="s">
        <v>293</v>
      </c>
      <c r="E183" s="259" t="s">
        <v>507</v>
      </c>
      <c r="F183" s="260" t="s">
        <v>508</v>
      </c>
      <c r="G183" s="261" t="s">
        <v>296</v>
      </c>
      <c r="H183" s="262">
        <v>0.023</v>
      </c>
      <c r="I183" s="263"/>
      <c r="J183" s="264">
        <f>ROUND(I183*H183,2)</f>
        <v>0</v>
      </c>
      <c r="K183" s="260" t="s">
        <v>137</v>
      </c>
      <c r="L183" s="265"/>
      <c r="M183" s="266" t="s">
        <v>19</v>
      </c>
      <c r="N183" s="267" t="s">
        <v>43</v>
      </c>
      <c r="O183" s="85"/>
      <c r="P183" s="214">
        <f>O183*H183</f>
        <v>0</v>
      </c>
      <c r="Q183" s="214">
        <v>1</v>
      </c>
      <c r="R183" s="214">
        <f>Q183*H183</f>
        <v>0.023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184</v>
      </c>
      <c r="AT183" s="216" t="s">
        <v>293</v>
      </c>
      <c r="AU183" s="216" t="s">
        <v>82</v>
      </c>
      <c r="AY183" s="18" t="s">
        <v>131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80</v>
      </c>
      <c r="BK183" s="217">
        <f>ROUND(I183*H183,2)</f>
        <v>0</v>
      </c>
      <c r="BL183" s="18" t="s">
        <v>138</v>
      </c>
      <c r="BM183" s="216" t="s">
        <v>509</v>
      </c>
    </row>
    <row r="184" s="2" customFormat="1">
      <c r="A184" s="39"/>
      <c r="B184" s="40"/>
      <c r="C184" s="41"/>
      <c r="D184" s="218" t="s">
        <v>140</v>
      </c>
      <c r="E184" s="41"/>
      <c r="F184" s="219" t="s">
        <v>508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140</v>
      </c>
      <c r="AU184" s="18" t="s">
        <v>82</v>
      </c>
    </row>
    <row r="185" s="2" customFormat="1">
      <c r="A185" s="39"/>
      <c r="B185" s="40"/>
      <c r="C185" s="41"/>
      <c r="D185" s="218" t="s">
        <v>144</v>
      </c>
      <c r="E185" s="41"/>
      <c r="F185" s="225" t="s">
        <v>510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144</v>
      </c>
      <c r="AU185" s="18" t="s">
        <v>82</v>
      </c>
    </row>
    <row r="186" s="13" customFormat="1">
      <c r="A186" s="13"/>
      <c r="B186" s="226"/>
      <c r="C186" s="227"/>
      <c r="D186" s="218" t="s">
        <v>215</v>
      </c>
      <c r="E186" s="228" t="s">
        <v>19</v>
      </c>
      <c r="F186" s="229" t="s">
        <v>511</v>
      </c>
      <c r="G186" s="227"/>
      <c r="H186" s="230">
        <v>0.023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215</v>
      </c>
      <c r="AU186" s="236" t="s">
        <v>82</v>
      </c>
      <c r="AV186" s="13" t="s">
        <v>82</v>
      </c>
      <c r="AW186" s="13" t="s">
        <v>33</v>
      </c>
      <c r="AX186" s="13" t="s">
        <v>80</v>
      </c>
      <c r="AY186" s="236" t="s">
        <v>131</v>
      </c>
    </row>
    <row r="187" s="12" customFormat="1" ht="22.8" customHeight="1">
      <c r="A187" s="12"/>
      <c r="B187" s="189"/>
      <c r="C187" s="190"/>
      <c r="D187" s="191" t="s">
        <v>71</v>
      </c>
      <c r="E187" s="203" t="s">
        <v>512</v>
      </c>
      <c r="F187" s="203" t="s">
        <v>513</v>
      </c>
      <c r="G187" s="190"/>
      <c r="H187" s="190"/>
      <c r="I187" s="193"/>
      <c r="J187" s="204">
        <f>BK187</f>
        <v>0</v>
      </c>
      <c r="K187" s="190"/>
      <c r="L187" s="195"/>
      <c r="M187" s="196"/>
      <c r="N187" s="197"/>
      <c r="O187" s="197"/>
      <c r="P187" s="198">
        <f>SUM(P188:P189)</f>
        <v>0</v>
      </c>
      <c r="Q187" s="197"/>
      <c r="R187" s="198">
        <f>SUM(R188:R189)</f>
        <v>0.050999999999999997</v>
      </c>
      <c r="S187" s="197"/>
      <c r="T187" s="199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0" t="s">
        <v>152</v>
      </c>
      <c r="AT187" s="201" t="s">
        <v>71</v>
      </c>
      <c r="AU187" s="201" t="s">
        <v>80</v>
      </c>
      <c r="AY187" s="200" t="s">
        <v>131</v>
      </c>
      <c r="BK187" s="202">
        <f>SUM(BK188:BK189)</f>
        <v>0</v>
      </c>
    </row>
    <row r="188" s="2" customFormat="1" ht="16.5" customHeight="1">
      <c r="A188" s="39"/>
      <c r="B188" s="40"/>
      <c r="C188" s="205" t="s">
        <v>306</v>
      </c>
      <c r="D188" s="205" t="s">
        <v>133</v>
      </c>
      <c r="E188" s="206" t="s">
        <v>514</v>
      </c>
      <c r="F188" s="207" t="s">
        <v>515</v>
      </c>
      <c r="G188" s="208" t="s">
        <v>161</v>
      </c>
      <c r="H188" s="209">
        <v>1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0.050999999999999997</v>
      </c>
      <c r="R188" s="214">
        <f>Q188*H188</f>
        <v>0.050999999999999997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516</v>
      </c>
      <c r="AT188" s="216" t="s">
        <v>133</v>
      </c>
      <c r="AU188" s="216" t="s">
        <v>82</v>
      </c>
      <c r="AY188" s="18" t="s">
        <v>131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516</v>
      </c>
      <c r="BM188" s="216" t="s">
        <v>517</v>
      </c>
    </row>
    <row r="189" s="2" customFormat="1">
      <c r="A189" s="39"/>
      <c r="B189" s="40"/>
      <c r="C189" s="41"/>
      <c r="D189" s="218" t="s">
        <v>140</v>
      </c>
      <c r="E189" s="41"/>
      <c r="F189" s="219" t="s">
        <v>515</v>
      </c>
      <c r="G189" s="41"/>
      <c r="H189" s="41"/>
      <c r="I189" s="220"/>
      <c r="J189" s="41"/>
      <c r="K189" s="41"/>
      <c r="L189" s="45"/>
      <c r="M189" s="268"/>
      <c r="N189" s="269"/>
      <c r="O189" s="270"/>
      <c r="P189" s="270"/>
      <c r="Q189" s="270"/>
      <c r="R189" s="270"/>
      <c r="S189" s="270"/>
      <c r="T189" s="271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140</v>
      </c>
      <c r="AU189" s="18" t="s">
        <v>82</v>
      </c>
    </row>
    <row r="190" s="2" customFormat="1" ht="6.96" customHeight="1">
      <c r="A190" s="39"/>
      <c r="B190" s="60"/>
      <c r="C190" s="61"/>
      <c r="D190" s="61"/>
      <c r="E190" s="61"/>
      <c r="F190" s="61"/>
      <c r="G190" s="61"/>
      <c r="H190" s="61"/>
      <c r="I190" s="61"/>
      <c r="J190" s="61"/>
      <c r="K190" s="61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nx7Miat/7ANO7F25wGzzjkYVls6y4mvr4ONo1WLbCuUJbAzPxp/+h/7L3FSsBQFTuePdYs1wy+V3X2hFUN4ciQ==" hashValue="WmASPu/how/jl2UEbLC9DUOdxhpSUmvYvJYWq07Aclg8GCCWVUtcfZzEs/co6GyQdKakGKV+f5S4M5MHQrf1pg==" algorithmName="SHA-512" password="CC35"/>
  <autoFilter ref="C88:K189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3_01/122251101"/>
    <hyperlink ref="F98" r:id="rId2" display="https://podminky.urs.cz/item/CS_URS_2023_01/162251102"/>
    <hyperlink ref="F102" r:id="rId3" display="https://podminky.urs.cz/item/CS_URS_2023_01/171151103"/>
    <hyperlink ref="F108" r:id="rId4" display="https://podminky.urs.cz/item/CS_URS_2023_01/320101112"/>
    <hyperlink ref="F113" r:id="rId5" display="https://podminky.urs.cz/item/CS_URS_2023_01/321311116"/>
    <hyperlink ref="F118" r:id="rId6" display="https://podminky.urs.cz/item/CS_URS_2023_01/321351010"/>
    <hyperlink ref="F122" r:id="rId7" display="https://podminky.urs.cz/item/CS_URS_2023_01/321352010"/>
    <hyperlink ref="F126" r:id="rId8" display="https://podminky.urs.cz/item/CS_URS_2023_01/321368211"/>
    <hyperlink ref="F132" r:id="rId9" display="https://podminky.urs.cz/item/CS_URS_2023_01/463211153"/>
    <hyperlink ref="F142" r:id="rId10" display="https://podminky.urs.cz/item/CS_URS_2023_01/919535561"/>
    <hyperlink ref="F151" r:id="rId11" display="https://podminky.urs.cz/item/CS_URS_2023_01/934956123"/>
    <hyperlink ref="F156" r:id="rId12" display="https://podminky.urs.cz/item/CS_URS_2023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Malá vodní nádrž MVN1 a Vedlejší polní cesta VC4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518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ROUND((SUM(BE83:BE148)),  2)</f>
        <v>0</v>
      </c>
      <c r="G33" s="39"/>
      <c r="H33" s="39"/>
      <c r="I33" s="149">
        <v>0.20999999999999999</v>
      </c>
      <c r="J33" s="148">
        <f>ROUND(((SUM(BE83:BE148))*I33),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ROUND((SUM(BF83:BF148)),  2)</f>
        <v>0</v>
      </c>
      <c r="G34" s="39"/>
      <c r="H34" s="39"/>
      <c r="I34" s="149">
        <v>0.14999999999999999</v>
      </c>
      <c r="J34" s="148">
        <f>ROUND(((SUM(BF83:BF148))*I34),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ROUND((SUM(BG83:BG148)),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ROUND((SUM(BH83:BH148)),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ROUND((SUM(BI83:BI148)),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Malá vodní nádrž MVN1 a Vedlejší polní cesta VC4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01.3 - Hráz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Poustka</v>
      </c>
      <c r="G52" s="41"/>
      <c r="H52" s="41"/>
      <c r="I52" s="33" t="s">
        <v>23</v>
      </c>
      <c r="J52" s="73" t="str">
        <f>IF(J12="","",J12)</f>
        <v>14. 1. 2023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31</v>
      </c>
      <c r="J54" s="37" t="str">
        <f>E21</f>
        <v>Ing. Tomáš Pecival, Ph.D.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Pecival, Ph.D.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108</v>
      </c>
      <c r="D57" s="163"/>
      <c r="E57" s="163"/>
      <c r="F57" s="163"/>
      <c r="G57" s="163"/>
      <c r="H57" s="163"/>
      <c r="I57" s="163"/>
      <c r="J57" s="164" t="s">
        <v>109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110</v>
      </c>
    </row>
    <row r="60" s="9" customFormat="1" ht="24.96" customHeight="1">
      <c r="A60" s="9"/>
      <c r="B60" s="166"/>
      <c r="C60" s="167"/>
      <c r="D60" s="168" t="s">
        <v>111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112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383</v>
      </c>
      <c r="E62" s="175"/>
      <c r="F62" s="175"/>
      <c r="G62" s="175"/>
      <c r="H62" s="175"/>
      <c r="I62" s="175"/>
      <c r="J62" s="176">
        <f>J132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115</v>
      </c>
      <c r="E63" s="175"/>
      <c r="F63" s="175"/>
      <c r="G63" s="175"/>
      <c r="H63" s="175"/>
      <c r="I63" s="175"/>
      <c r="J63" s="176">
        <f>J145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Malá vodní nádrž MVN1 a Vedlejší polní cesta VC4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105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01.3 - Hráz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Poustka</v>
      </c>
      <c r="G77" s="41"/>
      <c r="H77" s="41"/>
      <c r="I77" s="33" t="s">
        <v>23</v>
      </c>
      <c r="J77" s="73" t="str">
        <f>IF(J12="","",J12)</f>
        <v>14. 1. 2023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Státní pozemkový úřad</v>
      </c>
      <c r="G79" s="41"/>
      <c r="H79" s="41"/>
      <c r="I79" s="33" t="s">
        <v>31</v>
      </c>
      <c r="J79" s="37" t="str">
        <f>E21</f>
        <v>Ing. Tomáš Pecival, Ph.D.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Tomáš Pecival, Ph.D.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117</v>
      </c>
      <c r="D82" s="181" t="s">
        <v>57</v>
      </c>
      <c r="E82" s="181" t="s">
        <v>53</v>
      </c>
      <c r="F82" s="181" t="s">
        <v>54</v>
      </c>
      <c r="G82" s="181" t="s">
        <v>118</v>
      </c>
      <c r="H82" s="181" t="s">
        <v>119</v>
      </c>
      <c r="I82" s="181" t="s">
        <v>120</v>
      </c>
      <c r="J82" s="181" t="s">
        <v>109</v>
      </c>
      <c r="K82" s="182" t="s">
        <v>121</v>
      </c>
      <c r="L82" s="183"/>
      <c r="M82" s="93" t="s">
        <v>19</v>
      </c>
      <c r="N82" s="94" t="s">
        <v>42</v>
      </c>
      <c r="O82" s="94" t="s">
        <v>122</v>
      </c>
      <c r="P82" s="94" t="s">
        <v>123</v>
      </c>
      <c r="Q82" s="94" t="s">
        <v>124</v>
      </c>
      <c r="R82" s="94" t="s">
        <v>125</v>
      </c>
      <c r="S82" s="94" t="s">
        <v>126</v>
      </c>
      <c r="T82" s="95" t="s">
        <v>127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128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426.70488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110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129</v>
      </c>
      <c r="F84" s="192" t="s">
        <v>130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P85+P132+P145</f>
        <v>0</v>
      </c>
      <c r="Q84" s="197"/>
      <c r="R84" s="198">
        <f>R85+R132+R145</f>
        <v>426.70488</v>
      </c>
      <c r="S84" s="197"/>
      <c r="T84" s="199">
        <f>T85+T132+T145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72</v>
      </c>
      <c r="AY84" s="200" t="s">
        <v>131</v>
      </c>
      <c r="BK84" s="202">
        <f>BK85+BK132+BK145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80</v>
      </c>
      <c r="F85" s="203" t="s">
        <v>132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SUM(P86:P131)</f>
        <v>0</v>
      </c>
      <c r="Q85" s="197"/>
      <c r="R85" s="198">
        <f>SUM(R86:R131)</f>
        <v>0</v>
      </c>
      <c r="S85" s="197"/>
      <c r="T85" s="199">
        <f>SUM(T86:T131)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80</v>
      </c>
      <c r="AY85" s="200" t="s">
        <v>131</v>
      </c>
      <c r="BK85" s="202">
        <f>SUM(BK86:BK131)</f>
        <v>0</v>
      </c>
    </row>
    <row r="86" s="2" customFormat="1" ht="16.5" customHeight="1">
      <c r="A86" s="39"/>
      <c r="B86" s="40"/>
      <c r="C86" s="205" t="s">
        <v>80</v>
      </c>
      <c r="D86" s="205" t="s">
        <v>133</v>
      </c>
      <c r="E86" s="206" t="s">
        <v>134</v>
      </c>
      <c r="F86" s="207" t="s">
        <v>135</v>
      </c>
      <c r="G86" s="208" t="s">
        <v>136</v>
      </c>
      <c r="H86" s="209">
        <v>693</v>
      </c>
      <c r="I86" s="210"/>
      <c r="J86" s="211">
        <f>ROUND(I86*H86,2)</f>
        <v>0</v>
      </c>
      <c r="K86" s="207" t="s">
        <v>137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138</v>
      </c>
      <c r="AT86" s="216" t="s">
        <v>133</v>
      </c>
      <c r="AU86" s="216" t="s">
        <v>82</v>
      </c>
      <c r="AY86" s="18" t="s">
        <v>131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138</v>
      </c>
      <c r="BM86" s="216" t="s">
        <v>519</v>
      </c>
    </row>
    <row r="87" s="2" customFormat="1">
      <c r="A87" s="39"/>
      <c r="B87" s="40"/>
      <c r="C87" s="41"/>
      <c r="D87" s="218" t="s">
        <v>140</v>
      </c>
      <c r="E87" s="41"/>
      <c r="F87" s="219" t="s">
        <v>141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140</v>
      </c>
      <c r="AU87" s="18" t="s">
        <v>82</v>
      </c>
    </row>
    <row r="88" s="2" customFormat="1">
      <c r="A88" s="39"/>
      <c r="B88" s="40"/>
      <c r="C88" s="41"/>
      <c r="D88" s="223" t="s">
        <v>142</v>
      </c>
      <c r="E88" s="41"/>
      <c r="F88" s="224" t="s">
        <v>143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142</v>
      </c>
      <c r="AU88" s="18" t="s">
        <v>82</v>
      </c>
    </row>
    <row r="89" s="2" customFormat="1">
      <c r="A89" s="39"/>
      <c r="B89" s="40"/>
      <c r="C89" s="41"/>
      <c r="D89" s="218" t="s">
        <v>144</v>
      </c>
      <c r="E89" s="41"/>
      <c r="F89" s="225" t="s">
        <v>145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82</v>
      </c>
    </row>
    <row r="90" s="13" customFormat="1">
      <c r="A90" s="13"/>
      <c r="B90" s="226"/>
      <c r="C90" s="227"/>
      <c r="D90" s="218" t="s">
        <v>215</v>
      </c>
      <c r="E90" s="228" t="s">
        <v>19</v>
      </c>
      <c r="F90" s="229" t="s">
        <v>520</v>
      </c>
      <c r="G90" s="227"/>
      <c r="H90" s="230">
        <v>693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215</v>
      </c>
      <c r="AU90" s="236" t="s">
        <v>82</v>
      </c>
      <c r="AV90" s="13" t="s">
        <v>82</v>
      </c>
      <c r="AW90" s="13" t="s">
        <v>33</v>
      </c>
      <c r="AX90" s="13" t="s">
        <v>80</v>
      </c>
      <c r="AY90" s="236" t="s">
        <v>131</v>
      </c>
    </row>
    <row r="91" s="2" customFormat="1" ht="16.5" customHeight="1">
      <c r="A91" s="39"/>
      <c r="B91" s="40"/>
      <c r="C91" s="205" t="s">
        <v>82</v>
      </c>
      <c r="D91" s="205" t="s">
        <v>133</v>
      </c>
      <c r="E91" s="206" t="s">
        <v>203</v>
      </c>
      <c r="F91" s="207" t="s">
        <v>204</v>
      </c>
      <c r="G91" s="208" t="s">
        <v>136</v>
      </c>
      <c r="H91" s="209">
        <v>693</v>
      </c>
      <c r="I91" s="210"/>
      <c r="J91" s="211">
        <f>ROUND(I91*H91,2)</f>
        <v>0</v>
      </c>
      <c r="K91" s="207" t="s">
        <v>137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138</v>
      </c>
      <c r="AT91" s="216" t="s">
        <v>133</v>
      </c>
      <c r="AU91" s="216" t="s">
        <v>82</v>
      </c>
      <c r="AY91" s="18" t="s">
        <v>131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138</v>
      </c>
      <c r="BM91" s="216" t="s">
        <v>521</v>
      </c>
    </row>
    <row r="92" s="2" customFormat="1">
      <c r="A92" s="39"/>
      <c r="B92" s="40"/>
      <c r="C92" s="41"/>
      <c r="D92" s="218" t="s">
        <v>140</v>
      </c>
      <c r="E92" s="41"/>
      <c r="F92" s="219" t="s">
        <v>206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82</v>
      </c>
    </row>
    <row r="93" s="2" customFormat="1">
      <c r="A93" s="39"/>
      <c r="B93" s="40"/>
      <c r="C93" s="41"/>
      <c r="D93" s="223" t="s">
        <v>142</v>
      </c>
      <c r="E93" s="41"/>
      <c r="F93" s="224" t="s">
        <v>207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82</v>
      </c>
    </row>
    <row r="94" s="13" customFormat="1">
      <c r="A94" s="13"/>
      <c r="B94" s="226"/>
      <c r="C94" s="227"/>
      <c r="D94" s="218" t="s">
        <v>215</v>
      </c>
      <c r="E94" s="228" t="s">
        <v>19</v>
      </c>
      <c r="F94" s="229" t="s">
        <v>520</v>
      </c>
      <c r="G94" s="227"/>
      <c r="H94" s="230">
        <v>693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215</v>
      </c>
      <c r="AU94" s="236" t="s">
        <v>82</v>
      </c>
      <c r="AV94" s="13" t="s">
        <v>82</v>
      </c>
      <c r="AW94" s="13" t="s">
        <v>33</v>
      </c>
      <c r="AX94" s="13" t="s">
        <v>80</v>
      </c>
      <c r="AY94" s="236" t="s">
        <v>131</v>
      </c>
    </row>
    <row r="95" s="2" customFormat="1" ht="21.75" customHeight="1">
      <c r="A95" s="39"/>
      <c r="B95" s="40"/>
      <c r="C95" s="205" t="s">
        <v>152</v>
      </c>
      <c r="D95" s="205" t="s">
        <v>133</v>
      </c>
      <c r="E95" s="206" t="s">
        <v>522</v>
      </c>
      <c r="F95" s="207" t="s">
        <v>523</v>
      </c>
      <c r="G95" s="208" t="s">
        <v>211</v>
      </c>
      <c r="H95" s="209">
        <v>452.375</v>
      </c>
      <c r="I95" s="210"/>
      <c r="J95" s="211">
        <f>ROUND(I95*H95,2)</f>
        <v>0</v>
      </c>
      <c r="K95" s="207" t="s">
        <v>137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138</v>
      </c>
      <c r="AT95" s="216" t="s">
        <v>133</v>
      </c>
      <c r="AU95" s="216" t="s">
        <v>82</v>
      </c>
      <c r="AY95" s="18" t="s">
        <v>131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138</v>
      </c>
      <c r="BM95" s="216" t="s">
        <v>524</v>
      </c>
    </row>
    <row r="96" s="2" customFormat="1">
      <c r="A96" s="39"/>
      <c r="B96" s="40"/>
      <c r="C96" s="41"/>
      <c r="D96" s="218" t="s">
        <v>140</v>
      </c>
      <c r="E96" s="41"/>
      <c r="F96" s="219" t="s">
        <v>525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82</v>
      </c>
    </row>
    <row r="97" s="2" customFormat="1">
      <c r="A97" s="39"/>
      <c r="B97" s="40"/>
      <c r="C97" s="41"/>
      <c r="D97" s="223" t="s">
        <v>142</v>
      </c>
      <c r="E97" s="41"/>
      <c r="F97" s="224" t="s">
        <v>526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82</v>
      </c>
    </row>
    <row r="98" s="13" customFormat="1">
      <c r="A98" s="13"/>
      <c r="B98" s="226"/>
      <c r="C98" s="227"/>
      <c r="D98" s="218" t="s">
        <v>215</v>
      </c>
      <c r="E98" s="228" t="s">
        <v>19</v>
      </c>
      <c r="F98" s="229" t="s">
        <v>527</v>
      </c>
      <c r="G98" s="227"/>
      <c r="H98" s="230">
        <v>452.375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215</v>
      </c>
      <c r="AU98" s="236" t="s">
        <v>82</v>
      </c>
      <c r="AV98" s="13" t="s">
        <v>82</v>
      </c>
      <c r="AW98" s="13" t="s">
        <v>33</v>
      </c>
      <c r="AX98" s="13" t="s">
        <v>80</v>
      </c>
      <c r="AY98" s="236" t="s">
        <v>131</v>
      </c>
    </row>
    <row r="99" s="2" customFormat="1" ht="21.75" customHeight="1">
      <c r="A99" s="39"/>
      <c r="B99" s="40"/>
      <c r="C99" s="205" t="s">
        <v>138</v>
      </c>
      <c r="D99" s="205" t="s">
        <v>133</v>
      </c>
      <c r="E99" s="206" t="s">
        <v>528</v>
      </c>
      <c r="F99" s="207" t="s">
        <v>529</v>
      </c>
      <c r="G99" s="208" t="s">
        <v>211</v>
      </c>
      <c r="H99" s="209">
        <v>2113.6500000000001</v>
      </c>
      <c r="I99" s="210"/>
      <c r="J99" s="211">
        <f>ROUND(I99*H99,2)</f>
        <v>0</v>
      </c>
      <c r="K99" s="207" t="s">
        <v>137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138</v>
      </c>
      <c r="AT99" s="216" t="s">
        <v>133</v>
      </c>
      <c r="AU99" s="216" t="s">
        <v>82</v>
      </c>
      <c r="AY99" s="18" t="s">
        <v>131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138</v>
      </c>
      <c r="BM99" s="216" t="s">
        <v>530</v>
      </c>
    </row>
    <row r="100" s="2" customFormat="1">
      <c r="A100" s="39"/>
      <c r="B100" s="40"/>
      <c r="C100" s="41"/>
      <c r="D100" s="218" t="s">
        <v>140</v>
      </c>
      <c r="E100" s="41"/>
      <c r="F100" s="219" t="s">
        <v>531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82</v>
      </c>
    </row>
    <row r="101" s="2" customFormat="1">
      <c r="A101" s="39"/>
      <c r="B101" s="40"/>
      <c r="C101" s="41"/>
      <c r="D101" s="223" t="s">
        <v>142</v>
      </c>
      <c r="E101" s="41"/>
      <c r="F101" s="224" t="s">
        <v>532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142</v>
      </c>
      <c r="AU101" s="18" t="s">
        <v>82</v>
      </c>
    </row>
    <row r="102" s="2" customFormat="1">
      <c r="A102" s="39"/>
      <c r="B102" s="40"/>
      <c r="C102" s="41"/>
      <c r="D102" s="218" t="s">
        <v>144</v>
      </c>
      <c r="E102" s="41"/>
      <c r="F102" s="225" t="s">
        <v>533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82</v>
      </c>
    </row>
    <row r="103" s="13" customFormat="1">
      <c r="A103" s="13"/>
      <c r="B103" s="226"/>
      <c r="C103" s="227"/>
      <c r="D103" s="218" t="s">
        <v>215</v>
      </c>
      <c r="E103" s="228" t="s">
        <v>19</v>
      </c>
      <c r="F103" s="229" t="s">
        <v>534</v>
      </c>
      <c r="G103" s="227"/>
      <c r="H103" s="230">
        <v>2113.6500000000001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215</v>
      </c>
      <c r="AU103" s="236" t="s">
        <v>82</v>
      </c>
      <c r="AV103" s="13" t="s">
        <v>82</v>
      </c>
      <c r="AW103" s="13" t="s">
        <v>33</v>
      </c>
      <c r="AX103" s="13" t="s">
        <v>80</v>
      </c>
      <c r="AY103" s="236" t="s">
        <v>131</v>
      </c>
    </row>
    <row r="104" s="2" customFormat="1" ht="21.75" customHeight="1">
      <c r="A104" s="39"/>
      <c r="B104" s="40"/>
      <c r="C104" s="205" t="s">
        <v>166</v>
      </c>
      <c r="D104" s="205" t="s">
        <v>133</v>
      </c>
      <c r="E104" s="206" t="s">
        <v>535</v>
      </c>
      <c r="F104" s="207" t="s">
        <v>536</v>
      </c>
      <c r="G104" s="208" t="s">
        <v>211</v>
      </c>
      <c r="H104" s="209">
        <v>2566.0250000000001</v>
      </c>
      <c r="I104" s="210"/>
      <c r="J104" s="211">
        <f>ROUND(I104*H104,2)</f>
        <v>0</v>
      </c>
      <c r="K104" s="207" t="s">
        <v>137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138</v>
      </c>
      <c r="AT104" s="216" t="s">
        <v>133</v>
      </c>
      <c r="AU104" s="216" t="s">
        <v>82</v>
      </c>
      <c r="AY104" s="18" t="s">
        <v>131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138</v>
      </c>
      <c r="BM104" s="216" t="s">
        <v>537</v>
      </c>
    </row>
    <row r="105" s="2" customFormat="1">
      <c r="A105" s="39"/>
      <c r="B105" s="40"/>
      <c r="C105" s="41"/>
      <c r="D105" s="218" t="s">
        <v>140</v>
      </c>
      <c r="E105" s="41"/>
      <c r="F105" s="219" t="s">
        <v>538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82</v>
      </c>
    </row>
    <row r="106" s="2" customFormat="1">
      <c r="A106" s="39"/>
      <c r="B106" s="40"/>
      <c r="C106" s="41"/>
      <c r="D106" s="223" t="s">
        <v>142</v>
      </c>
      <c r="E106" s="41"/>
      <c r="F106" s="224" t="s">
        <v>539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142</v>
      </c>
      <c r="AU106" s="18" t="s">
        <v>82</v>
      </c>
    </row>
    <row r="107" s="2" customFormat="1">
      <c r="A107" s="39"/>
      <c r="B107" s="40"/>
      <c r="C107" s="41"/>
      <c r="D107" s="218" t="s">
        <v>144</v>
      </c>
      <c r="E107" s="41"/>
      <c r="F107" s="225" t="s">
        <v>540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82</v>
      </c>
    </row>
    <row r="108" s="13" customFormat="1">
      <c r="A108" s="13"/>
      <c r="B108" s="226"/>
      <c r="C108" s="227"/>
      <c r="D108" s="218" t="s">
        <v>215</v>
      </c>
      <c r="E108" s="228" t="s">
        <v>19</v>
      </c>
      <c r="F108" s="229" t="s">
        <v>527</v>
      </c>
      <c r="G108" s="227"/>
      <c r="H108" s="230">
        <v>452.375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215</v>
      </c>
      <c r="AU108" s="236" t="s">
        <v>82</v>
      </c>
      <c r="AV108" s="13" t="s">
        <v>82</v>
      </c>
      <c r="AW108" s="13" t="s">
        <v>33</v>
      </c>
      <c r="AX108" s="13" t="s">
        <v>72</v>
      </c>
      <c r="AY108" s="236" t="s">
        <v>131</v>
      </c>
    </row>
    <row r="109" s="13" customFormat="1">
      <c r="A109" s="13"/>
      <c r="B109" s="226"/>
      <c r="C109" s="227"/>
      <c r="D109" s="218" t="s">
        <v>215</v>
      </c>
      <c r="E109" s="228" t="s">
        <v>19</v>
      </c>
      <c r="F109" s="229" t="s">
        <v>534</v>
      </c>
      <c r="G109" s="227"/>
      <c r="H109" s="230">
        <v>2113.6500000000001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215</v>
      </c>
      <c r="AU109" s="236" t="s">
        <v>82</v>
      </c>
      <c r="AV109" s="13" t="s">
        <v>82</v>
      </c>
      <c r="AW109" s="13" t="s">
        <v>33</v>
      </c>
      <c r="AX109" s="13" t="s">
        <v>72</v>
      </c>
      <c r="AY109" s="236" t="s">
        <v>131</v>
      </c>
    </row>
    <row r="110" s="15" customFormat="1">
      <c r="A110" s="15"/>
      <c r="B110" s="247"/>
      <c r="C110" s="248"/>
      <c r="D110" s="218" t="s">
        <v>215</v>
      </c>
      <c r="E110" s="249" t="s">
        <v>19</v>
      </c>
      <c r="F110" s="250" t="s">
        <v>260</v>
      </c>
      <c r="G110" s="248"/>
      <c r="H110" s="251">
        <v>2566.0250000000001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7" t="s">
        <v>215</v>
      </c>
      <c r="AU110" s="257" t="s">
        <v>82</v>
      </c>
      <c r="AV110" s="15" t="s">
        <v>138</v>
      </c>
      <c r="AW110" s="15" t="s">
        <v>33</v>
      </c>
      <c r="AX110" s="15" t="s">
        <v>80</v>
      </c>
      <c r="AY110" s="257" t="s">
        <v>131</v>
      </c>
    </row>
    <row r="111" s="2" customFormat="1" ht="16.5" customHeight="1">
      <c r="A111" s="39"/>
      <c r="B111" s="40"/>
      <c r="C111" s="205" t="s">
        <v>172</v>
      </c>
      <c r="D111" s="205" t="s">
        <v>133</v>
      </c>
      <c r="E111" s="206" t="s">
        <v>267</v>
      </c>
      <c r="F111" s="207" t="s">
        <v>268</v>
      </c>
      <c r="G111" s="208" t="s">
        <v>211</v>
      </c>
      <c r="H111" s="209">
        <v>452.375</v>
      </c>
      <c r="I111" s="210"/>
      <c r="J111" s="211">
        <f>ROUND(I111*H111,2)</f>
        <v>0</v>
      </c>
      <c r="K111" s="207" t="s">
        <v>137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138</v>
      </c>
      <c r="AT111" s="216" t="s">
        <v>133</v>
      </c>
      <c r="AU111" s="216" t="s">
        <v>82</v>
      </c>
      <c r="AY111" s="18" t="s">
        <v>131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138</v>
      </c>
      <c r="BM111" s="216" t="s">
        <v>541</v>
      </c>
    </row>
    <row r="112" s="2" customFormat="1">
      <c r="A112" s="39"/>
      <c r="B112" s="40"/>
      <c r="C112" s="41"/>
      <c r="D112" s="218" t="s">
        <v>140</v>
      </c>
      <c r="E112" s="41"/>
      <c r="F112" s="219" t="s">
        <v>270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82</v>
      </c>
    </row>
    <row r="113" s="2" customFormat="1">
      <c r="A113" s="39"/>
      <c r="B113" s="40"/>
      <c r="C113" s="41"/>
      <c r="D113" s="223" t="s">
        <v>142</v>
      </c>
      <c r="E113" s="41"/>
      <c r="F113" s="224" t="s">
        <v>271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142</v>
      </c>
      <c r="AU113" s="18" t="s">
        <v>82</v>
      </c>
    </row>
    <row r="114" s="2" customFormat="1">
      <c r="A114" s="39"/>
      <c r="B114" s="40"/>
      <c r="C114" s="41"/>
      <c r="D114" s="218" t="s">
        <v>144</v>
      </c>
      <c r="E114" s="41"/>
      <c r="F114" s="225" t="s">
        <v>542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82</v>
      </c>
    </row>
    <row r="115" s="13" customFormat="1">
      <c r="A115" s="13"/>
      <c r="B115" s="226"/>
      <c r="C115" s="227"/>
      <c r="D115" s="218" t="s">
        <v>215</v>
      </c>
      <c r="E115" s="228" t="s">
        <v>19</v>
      </c>
      <c r="F115" s="229" t="s">
        <v>527</v>
      </c>
      <c r="G115" s="227"/>
      <c r="H115" s="230">
        <v>452.375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215</v>
      </c>
      <c r="AU115" s="236" t="s">
        <v>82</v>
      </c>
      <c r="AV115" s="13" t="s">
        <v>82</v>
      </c>
      <c r="AW115" s="13" t="s">
        <v>33</v>
      </c>
      <c r="AX115" s="13" t="s">
        <v>80</v>
      </c>
      <c r="AY115" s="236" t="s">
        <v>131</v>
      </c>
    </row>
    <row r="116" s="2" customFormat="1" ht="24.15" customHeight="1">
      <c r="A116" s="39"/>
      <c r="B116" s="40"/>
      <c r="C116" s="205" t="s">
        <v>178</v>
      </c>
      <c r="D116" s="205" t="s">
        <v>133</v>
      </c>
      <c r="E116" s="206" t="s">
        <v>543</v>
      </c>
      <c r="F116" s="207" t="s">
        <v>544</v>
      </c>
      <c r="G116" s="208" t="s">
        <v>211</v>
      </c>
      <c r="H116" s="209">
        <v>2113.6500000000001</v>
      </c>
      <c r="I116" s="210"/>
      <c r="J116" s="211">
        <f>ROUND(I116*H116,2)</f>
        <v>0</v>
      </c>
      <c r="K116" s="207" t="s">
        <v>137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138</v>
      </c>
      <c r="AT116" s="216" t="s">
        <v>133</v>
      </c>
      <c r="AU116" s="216" t="s">
        <v>82</v>
      </c>
      <c r="AY116" s="18" t="s">
        <v>131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138</v>
      </c>
      <c r="BM116" s="216" t="s">
        <v>545</v>
      </c>
    </row>
    <row r="117" s="2" customFormat="1">
      <c r="A117" s="39"/>
      <c r="B117" s="40"/>
      <c r="C117" s="41"/>
      <c r="D117" s="218" t="s">
        <v>140</v>
      </c>
      <c r="E117" s="41"/>
      <c r="F117" s="219" t="s">
        <v>546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82</v>
      </c>
    </row>
    <row r="118" s="2" customFormat="1">
      <c r="A118" s="39"/>
      <c r="B118" s="40"/>
      <c r="C118" s="41"/>
      <c r="D118" s="223" t="s">
        <v>142</v>
      </c>
      <c r="E118" s="41"/>
      <c r="F118" s="224" t="s">
        <v>547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142</v>
      </c>
      <c r="AU118" s="18" t="s">
        <v>82</v>
      </c>
    </row>
    <row r="119" s="13" customFormat="1">
      <c r="A119" s="13"/>
      <c r="B119" s="226"/>
      <c r="C119" s="227"/>
      <c r="D119" s="218" t="s">
        <v>215</v>
      </c>
      <c r="E119" s="228" t="s">
        <v>19</v>
      </c>
      <c r="F119" s="229" t="s">
        <v>534</v>
      </c>
      <c r="G119" s="227"/>
      <c r="H119" s="230">
        <v>2113.6500000000001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215</v>
      </c>
      <c r="AU119" s="236" t="s">
        <v>82</v>
      </c>
      <c r="AV119" s="13" t="s">
        <v>82</v>
      </c>
      <c r="AW119" s="13" t="s">
        <v>33</v>
      </c>
      <c r="AX119" s="13" t="s">
        <v>80</v>
      </c>
      <c r="AY119" s="236" t="s">
        <v>131</v>
      </c>
    </row>
    <row r="120" s="2" customFormat="1" ht="16.5" customHeight="1">
      <c r="A120" s="39"/>
      <c r="B120" s="40"/>
      <c r="C120" s="205" t="s">
        <v>184</v>
      </c>
      <c r="D120" s="205" t="s">
        <v>133</v>
      </c>
      <c r="E120" s="206" t="s">
        <v>301</v>
      </c>
      <c r="F120" s="207" t="s">
        <v>302</v>
      </c>
      <c r="G120" s="208" t="s">
        <v>136</v>
      </c>
      <c r="H120" s="209">
        <v>693</v>
      </c>
      <c r="I120" s="210"/>
      <c r="J120" s="211">
        <f>ROUND(I120*H120,2)</f>
        <v>0</v>
      </c>
      <c r="K120" s="207" t="s">
        <v>137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138</v>
      </c>
      <c r="AT120" s="216" t="s">
        <v>133</v>
      </c>
      <c r="AU120" s="216" t="s">
        <v>82</v>
      </c>
      <c r="AY120" s="18" t="s">
        <v>131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138</v>
      </c>
      <c r="BM120" s="216" t="s">
        <v>548</v>
      </c>
    </row>
    <row r="121" s="2" customFormat="1">
      <c r="A121" s="39"/>
      <c r="B121" s="40"/>
      <c r="C121" s="41"/>
      <c r="D121" s="218" t="s">
        <v>140</v>
      </c>
      <c r="E121" s="41"/>
      <c r="F121" s="219" t="s">
        <v>304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82</v>
      </c>
    </row>
    <row r="122" s="2" customFormat="1">
      <c r="A122" s="39"/>
      <c r="B122" s="40"/>
      <c r="C122" s="41"/>
      <c r="D122" s="223" t="s">
        <v>142</v>
      </c>
      <c r="E122" s="41"/>
      <c r="F122" s="224" t="s">
        <v>305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142</v>
      </c>
      <c r="AU122" s="18" t="s">
        <v>82</v>
      </c>
    </row>
    <row r="123" s="13" customFormat="1">
      <c r="A123" s="13"/>
      <c r="B123" s="226"/>
      <c r="C123" s="227"/>
      <c r="D123" s="218" t="s">
        <v>215</v>
      </c>
      <c r="E123" s="228" t="s">
        <v>19</v>
      </c>
      <c r="F123" s="229" t="s">
        <v>520</v>
      </c>
      <c r="G123" s="227"/>
      <c r="H123" s="230">
        <v>693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215</v>
      </c>
      <c r="AU123" s="236" t="s">
        <v>82</v>
      </c>
      <c r="AV123" s="13" t="s">
        <v>82</v>
      </c>
      <c r="AW123" s="13" t="s">
        <v>33</v>
      </c>
      <c r="AX123" s="13" t="s">
        <v>80</v>
      </c>
      <c r="AY123" s="236" t="s">
        <v>131</v>
      </c>
    </row>
    <row r="124" s="2" customFormat="1" ht="16.5" customHeight="1">
      <c r="A124" s="39"/>
      <c r="B124" s="40"/>
      <c r="C124" s="205" t="s">
        <v>190</v>
      </c>
      <c r="D124" s="205" t="s">
        <v>133</v>
      </c>
      <c r="E124" s="206" t="s">
        <v>549</v>
      </c>
      <c r="F124" s="207" t="s">
        <v>550</v>
      </c>
      <c r="G124" s="208" t="s">
        <v>136</v>
      </c>
      <c r="H124" s="209">
        <v>1316.25</v>
      </c>
      <c r="I124" s="210"/>
      <c r="J124" s="211">
        <f>ROUND(I124*H124,2)</f>
        <v>0</v>
      </c>
      <c r="K124" s="207" t="s">
        <v>137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138</v>
      </c>
      <c r="AT124" s="216" t="s">
        <v>133</v>
      </c>
      <c r="AU124" s="216" t="s">
        <v>82</v>
      </c>
      <c r="AY124" s="18" t="s">
        <v>131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138</v>
      </c>
      <c r="BM124" s="216" t="s">
        <v>551</v>
      </c>
    </row>
    <row r="125" s="2" customFormat="1">
      <c r="A125" s="39"/>
      <c r="B125" s="40"/>
      <c r="C125" s="41"/>
      <c r="D125" s="218" t="s">
        <v>140</v>
      </c>
      <c r="E125" s="41"/>
      <c r="F125" s="219" t="s">
        <v>552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82</v>
      </c>
    </row>
    <row r="126" s="2" customFormat="1">
      <c r="A126" s="39"/>
      <c r="B126" s="40"/>
      <c r="C126" s="41"/>
      <c r="D126" s="223" t="s">
        <v>142</v>
      </c>
      <c r="E126" s="41"/>
      <c r="F126" s="224" t="s">
        <v>553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142</v>
      </c>
      <c r="AU126" s="18" t="s">
        <v>82</v>
      </c>
    </row>
    <row r="127" s="13" customFormat="1">
      <c r="A127" s="13"/>
      <c r="B127" s="226"/>
      <c r="C127" s="227"/>
      <c r="D127" s="218" t="s">
        <v>215</v>
      </c>
      <c r="E127" s="228" t="s">
        <v>19</v>
      </c>
      <c r="F127" s="229" t="s">
        <v>554</v>
      </c>
      <c r="G127" s="227"/>
      <c r="H127" s="230">
        <v>1316.25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215</v>
      </c>
      <c r="AU127" s="236" t="s">
        <v>82</v>
      </c>
      <c r="AV127" s="13" t="s">
        <v>82</v>
      </c>
      <c r="AW127" s="13" t="s">
        <v>33</v>
      </c>
      <c r="AX127" s="13" t="s">
        <v>80</v>
      </c>
      <c r="AY127" s="236" t="s">
        <v>131</v>
      </c>
    </row>
    <row r="128" s="2" customFormat="1" ht="21.75" customHeight="1">
      <c r="A128" s="39"/>
      <c r="B128" s="40"/>
      <c r="C128" s="205" t="s">
        <v>196</v>
      </c>
      <c r="D128" s="205" t="s">
        <v>133</v>
      </c>
      <c r="E128" s="206" t="s">
        <v>555</v>
      </c>
      <c r="F128" s="207" t="s">
        <v>556</v>
      </c>
      <c r="G128" s="208" t="s">
        <v>136</v>
      </c>
      <c r="H128" s="209">
        <v>270.25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138</v>
      </c>
      <c r="AT128" s="216" t="s">
        <v>133</v>
      </c>
      <c r="AU128" s="216" t="s">
        <v>82</v>
      </c>
      <c r="AY128" s="18" t="s">
        <v>131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138</v>
      </c>
      <c r="BM128" s="216" t="s">
        <v>557</v>
      </c>
    </row>
    <row r="129" s="2" customFormat="1">
      <c r="A129" s="39"/>
      <c r="B129" s="40"/>
      <c r="C129" s="41"/>
      <c r="D129" s="218" t="s">
        <v>140</v>
      </c>
      <c r="E129" s="41"/>
      <c r="F129" s="219" t="s">
        <v>558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82</v>
      </c>
    </row>
    <row r="130" s="2" customFormat="1">
      <c r="A130" s="39"/>
      <c r="B130" s="40"/>
      <c r="C130" s="41"/>
      <c r="D130" s="218" t="s">
        <v>144</v>
      </c>
      <c r="E130" s="41"/>
      <c r="F130" s="225" t="s">
        <v>559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82</v>
      </c>
    </row>
    <row r="131" s="13" customFormat="1">
      <c r="A131" s="13"/>
      <c r="B131" s="226"/>
      <c r="C131" s="227"/>
      <c r="D131" s="218" t="s">
        <v>215</v>
      </c>
      <c r="E131" s="228" t="s">
        <v>19</v>
      </c>
      <c r="F131" s="229" t="s">
        <v>560</v>
      </c>
      <c r="G131" s="227"/>
      <c r="H131" s="230">
        <v>270.25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215</v>
      </c>
      <c r="AU131" s="236" t="s">
        <v>82</v>
      </c>
      <c r="AV131" s="13" t="s">
        <v>82</v>
      </c>
      <c r="AW131" s="13" t="s">
        <v>33</v>
      </c>
      <c r="AX131" s="13" t="s">
        <v>80</v>
      </c>
      <c r="AY131" s="236" t="s">
        <v>131</v>
      </c>
    </row>
    <row r="132" s="12" customFormat="1" ht="22.8" customHeight="1">
      <c r="A132" s="12"/>
      <c r="B132" s="189"/>
      <c r="C132" s="190"/>
      <c r="D132" s="191" t="s">
        <v>71</v>
      </c>
      <c r="E132" s="203" t="s">
        <v>138</v>
      </c>
      <c r="F132" s="203" t="s">
        <v>432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SUM(P133:P144)</f>
        <v>0</v>
      </c>
      <c r="Q132" s="197"/>
      <c r="R132" s="198">
        <f>SUM(R133:R144)</f>
        <v>426.70488</v>
      </c>
      <c r="S132" s="197"/>
      <c r="T132" s="199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80</v>
      </c>
      <c r="AY132" s="200" t="s">
        <v>131</v>
      </c>
      <c r="BK132" s="202">
        <f>SUM(BK133:BK144)</f>
        <v>0</v>
      </c>
    </row>
    <row r="133" s="2" customFormat="1" ht="16.5" customHeight="1">
      <c r="A133" s="39"/>
      <c r="B133" s="40"/>
      <c r="C133" s="205" t="s">
        <v>208</v>
      </c>
      <c r="D133" s="205" t="s">
        <v>133</v>
      </c>
      <c r="E133" s="206" t="s">
        <v>561</v>
      </c>
      <c r="F133" s="207" t="s">
        <v>562</v>
      </c>
      <c r="G133" s="208" t="s">
        <v>211</v>
      </c>
      <c r="H133" s="209">
        <v>28.875</v>
      </c>
      <c r="I133" s="210"/>
      <c r="J133" s="211">
        <f>ROUND(I133*H133,2)</f>
        <v>0</v>
      </c>
      <c r="K133" s="207" t="s">
        <v>137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2.13408</v>
      </c>
      <c r="R133" s="214">
        <f>Q133*H133</f>
        <v>61.621560000000002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138</v>
      </c>
      <c r="AT133" s="216" t="s">
        <v>133</v>
      </c>
      <c r="AU133" s="216" t="s">
        <v>82</v>
      </c>
      <c r="AY133" s="18" t="s">
        <v>131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138</v>
      </c>
      <c r="BM133" s="216" t="s">
        <v>563</v>
      </c>
    </row>
    <row r="134" s="2" customFormat="1">
      <c r="A134" s="39"/>
      <c r="B134" s="40"/>
      <c r="C134" s="41"/>
      <c r="D134" s="218" t="s">
        <v>140</v>
      </c>
      <c r="E134" s="41"/>
      <c r="F134" s="219" t="s">
        <v>564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140</v>
      </c>
      <c r="AU134" s="18" t="s">
        <v>82</v>
      </c>
    </row>
    <row r="135" s="2" customFormat="1">
      <c r="A135" s="39"/>
      <c r="B135" s="40"/>
      <c r="C135" s="41"/>
      <c r="D135" s="223" t="s">
        <v>142</v>
      </c>
      <c r="E135" s="41"/>
      <c r="F135" s="224" t="s">
        <v>565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82</v>
      </c>
    </row>
    <row r="136" s="13" customFormat="1">
      <c r="A136" s="13"/>
      <c r="B136" s="226"/>
      <c r="C136" s="227"/>
      <c r="D136" s="218" t="s">
        <v>215</v>
      </c>
      <c r="E136" s="228" t="s">
        <v>19</v>
      </c>
      <c r="F136" s="229" t="s">
        <v>566</v>
      </c>
      <c r="G136" s="227"/>
      <c r="H136" s="230">
        <v>28.875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215</v>
      </c>
      <c r="AU136" s="236" t="s">
        <v>82</v>
      </c>
      <c r="AV136" s="13" t="s">
        <v>82</v>
      </c>
      <c r="AW136" s="13" t="s">
        <v>33</v>
      </c>
      <c r="AX136" s="13" t="s">
        <v>80</v>
      </c>
      <c r="AY136" s="236" t="s">
        <v>131</v>
      </c>
    </row>
    <row r="137" s="2" customFormat="1" ht="16.5" customHeight="1">
      <c r="A137" s="39"/>
      <c r="B137" s="40"/>
      <c r="C137" s="205" t="s">
        <v>223</v>
      </c>
      <c r="D137" s="205" t="s">
        <v>133</v>
      </c>
      <c r="E137" s="206" t="s">
        <v>567</v>
      </c>
      <c r="F137" s="207" t="s">
        <v>568</v>
      </c>
      <c r="G137" s="208" t="s">
        <v>211</v>
      </c>
      <c r="H137" s="209">
        <v>119.54300000000001</v>
      </c>
      <c r="I137" s="210"/>
      <c r="J137" s="211">
        <f>ROUND(I137*H137,2)</f>
        <v>0</v>
      </c>
      <c r="K137" s="207" t="s">
        <v>137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2.052</v>
      </c>
      <c r="R137" s="214">
        <f>Q137*H137</f>
        <v>245.30223600000002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138</v>
      </c>
      <c r="AT137" s="216" t="s">
        <v>133</v>
      </c>
      <c r="AU137" s="216" t="s">
        <v>82</v>
      </c>
      <c r="AY137" s="18" t="s">
        <v>131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138</v>
      </c>
      <c r="BM137" s="216" t="s">
        <v>569</v>
      </c>
    </row>
    <row r="138" s="2" customFormat="1">
      <c r="A138" s="39"/>
      <c r="B138" s="40"/>
      <c r="C138" s="41"/>
      <c r="D138" s="218" t="s">
        <v>140</v>
      </c>
      <c r="E138" s="41"/>
      <c r="F138" s="219" t="s">
        <v>570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82</v>
      </c>
    </row>
    <row r="139" s="2" customFormat="1">
      <c r="A139" s="39"/>
      <c r="B139" s="40"/>
      <c r="C139" s="41"/>
      <c r="D139" s="223" t="s">
        <v>142</v>
      </c>
      <c r="E139" s="41"/>
      <c r="F139" s="224" t="s">
        <v>571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82</v>
      </c>
    </row>
    <row r="140" s="13" customFormat="1">
      <c r="A140" s="13"/>
      <c r="B140" s="226"/>
      <c r="C140" s="227"/>
      <c r="D140" s="218" t="s">
        <v>215</v>
      </c>
      <c r="E140" s="228" t="s">
        <v>19</v>
      </c>
      <c r="F140" s="229" t="s">
        <v>572</v>
      </c>
      <c r="G140" s="227"/>
      <c r="H140" s="230">
        <v>119.54300000000001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215</v>
      </c>
      <c r="AU140" s="236" t="s">
        <v>82</v>
      </c>
      <c r="AV140" s="13" t="s">
        <v>82</v>
      </c>
      <c r="AW140" s="13" t="s">
        <v>33</v>
      </c>
      <c r="AX140" s="13" t="s">
        <v>80</v>
      </c>
      <c r="AY140" s="236" t="s">
        <v>131</v>
      </c>
    </row>
    <row r="141" s="2" customFormat="1" ht="16.5" customHeight="1">
      <c r="A141" s="39"/>
      <c r="B141" s="40"/>
      <c r="C141" s="205" t="s">
        <v>8</v>
      </c>
      <c r="D141" s="205" t="s">
        <v>133</v>
      </c>
      <c r="E141" s="206" t="s">
        <v>573</v>
      </c>
      <c r="F141" s="207" t="s">
        <v>574</v>
      </c>
      <c r="G141" s="208" t="s">
        <v>211</v>
      </c>
      <c r="H141" s="209">
        <v>59.771000000000001</v>
      </c>
      <c r="I141" s="210"/>
      <c r="J141" s="211">
        <f>ROUND(I141*H141,2)</f>
        <v>0</v>
      </c>
      <c r="K141" s="207" t="s">
        <v>137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2.004</v>
      </c>
      <c r="R141" s="214">
        <f>Q141*H141</f>
        <v>119.78108400000001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138</v>
      </c>
      <c r="AT141" s="216" t="s">
        <v>133</v>
      </c>
      <c r="AU141" s="216" t="s">
        <v>82</v>
      </c>
      <c r="AY141" s="18" t="s">
        <v>131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138</v>
      </c>
      <c r="BM141" s="216" t="s">
        <v>575</v>
      </c>
    </row>
    <row r="142" s="2" customFormat="1">
      <c r="A142" s="39"/>
      <c r="B142" s="40"/>
      <c r="C142" s="41"/>
      <c r="D142" s="218" t="s">
        <v>140</v>
      </c>
      <c r="E142" s="41"/>
      <c r="F142" s="219" t="s">
        <v>576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82</v>
      </c>
    </row>
    <row r="143" s="2" customFormat="1">
      <c r="A143" s="39"/>
      <c r="B143" s="40"/>
      <c r="C143" s="41"/>
      <c r="D143" s="223" t="s">
        <v>142</v>
      </c>
      <c r="E143" s="41"/>
      <c r="F143" s="224" t="s">
        <v>577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82</v>
      </c>
    </row>
    <row r="144" s="13" customFormat="1">
      <c r="A144" s="13"/>
      <c r="B144" s="226"/>
      <c r="C144" s="227"/>
      <c r="D144" s="218" t="s">
        <v>215</v>
      </c>
      <c r="E144" s="228" t="s">
        <v>19</v>
      </c>
      <c r="F144" s="229" t="s">
        <v>578</v>
      </c>
      <c r="G144" s="227"/>
      <c r="H144" s="230">
        <v>59.771000000000001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215</v>
      </c>
      <c r="AU144" s="236" t="s">
        <v>82</v>
      </c>
      <c r="AV144" s="13" t="s">
        <v>82</v>
      </c>
      <c r="AW144" s="13" t="s">
        <v>33</v>
      </c>
      <c r="AX144" s="13" t="s">
        <v>80</v>
      </c>
      <c r="AY144" s="236" t="s">
        <v>131</v>
      </c>
    </row>
    <row r="145" s="12" customFormat="1" ht="22.8" customHeight="1">
      <c r="A145" s="12"/>
      <c r="B145" s="189"/>
      <c r="C145" s="190"/>
      <c r="D145" s="191" t="s">
        <v>71</v>
      </c>
      <c r="E145" s="203" t="s">
        <v>346</v>
      </c>
      <c r="F145" s="203" t="s">
        <v>347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SUM(P146:P148)</f>
        <v>0</v>
      </c>
      <c r="Q145" s="197"/>
      <c r="R145" s="198">
        <f>SUM(R146:R148)</f>
        <v>0</v>
      </c>
      <c r="S145" s="197"/>
      <c r="T145" s="199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71</v>
      </c>
      <c r="AU145" s="201" t="s">
        <v>80</v>
      </c>
      <c r="AY145" s="200" t="s">
        <v>131</v>
      </c>
      <c r="BK145" s="202">
        <f>SUM(BK146:BK148)</f>
        <v>0</v>
      </c>
    </row>
    <row r="146" s="2" customFormat="1" ht="16.5" customHeight="1">
      <c r="A146" s="39"/>
      <c r="B146" s="40"/>
      <c r="C146" s="205" t="s">
        <v>235</v>
      </c>
      <c r="D146" s="205" t="s">
        <v>133</v>
      </c>
      <c r="E146" s="206" t="s">
        <v>349</v>
      </c>
      <c r="F146" s="207" t="s">
        <v>350</v>
      </c>
      <c r="G146" s="208" t="s">
        <v>296</v>
      </c>
      <c r="H146" s="209">
        <v>426.70499999999998</v>
      </c>
      <c r="I146" s="210"/>
      <c r="J146" s="211">
        <f>ROUND(I146*H146,2)</f>
        <v>0</v>
      </c>
      <c r="K146" s="207" t="s">
        <v>137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138</v>
      </c>
      <c r="AT146" s="216" t="s">
        <v>133</v>
      </c>
      <c r="AU146" s="216" t="s">
        <v>82</v>
      </c>
      <c r="AY146" s="18" t="s">
        <v>131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138</v>
      </c>
      <c r="BM146" s="216" t="s">
        <v>579</v>
      </c>
    </row>
    <row r="147" s="2" customFormat="1">
      <c r="A147" s="39"/>
      <c r="B147" s="40"/>
      <c r="C147" s="41"/>
      <c r="D147" s="218" t="s">
        <v>140</v>
      </c>
      <c r="E147" s="41"/>
      <c r="F147" s="219" t="s">
        <v>352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140</v>
      </c>
      <c r="AU147" s="18" t="s">
        <v>82</v>
      </c>
    </row>
    <row r="148" s="2" customFormat="1">
      <c r="A148" s="39"/>
      <c r="B148" s="40"/>
      <c r="C148" s="41"/>
      <c r="D148" s="223" t="s">
        <v>142</v>
      </c>
      <c r="E148" s="41"/>
      <c r="F148" s="224" t="s">
        <v>353</v>
      </c>
      <c r="G148" s="41"/>
      <c r="H148" s="41"/>
      <c r="I148" s="220"/>
      <c r="J148" s="41"/>
      <c r="K148" s="41"/>
      <c r="L148" s="45"/>
      <c r="M148" s="268"/>
      <c r="N148" s="269"/>
      <c r="O148" s="270"/>
      <c r="P148" s="270"/>
      <c r="Q148" s="270"/>
      <c r="R148" s="270"/>
      <c r="S148" s="270"/>
      <c r="T148" s="27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142</v>
      </c>
      <c r="AU148" s="18" t="s">
        <v>82</v>
      </c>
    </row>
    <row r="149" s="2" customFormat="1" ht="6.96" customHeight="1">
      <c r="A149" s="39"/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Ay5QFYEQMNIjkcRTrYIoEtCMGyg2YZAhc/tFWsl589RR5Lh0YXi1bgWVEHnWGiOBnZiMAWCgTnqdnznAa55flg==" hashValue="EtsfWY/uHlK32G4JTprY1wcdE7vXRSuuCFEU1NZDpNB00lM0kEsB/hTDnkjzvn9cJRPEe9P4WhBIxAje9EXa3w==" algorithmName="SHA-512" password="CC35"/>
  <autoFilter ref="C82:K14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3_01/111151103"/>
    <hyperlink ref="F93" r:id="rId2" display="https://podminky.urs.cz/item/CS_URS_2023_01/121151123"/>
    <hyperlink ref="F97" r:id="rId3" display="https://podminky.urs.cz/item/CS_URS_2023_01/122251104"/>
    <hyperlink ref="F101" r:id="rId4" display="https://podminky.urs.cz/item/CS_URS_2023_01/122251405"/>
    <hyperlink ref="F106" r:id="rId5" display="https://podminky.urs.cz/item/CS_URS_2023_01/162351103"/>
    <hyperlink ref="F113" r:id="rId6" display="https://podminky.urs.cz/item/CS_URS_2023_01/171151103"/>
    <hyperlink ref="F118" r:id="rId7" display="https://podminky.urs.cz/item/CS_URS_2023_01/172153102"/>
    <hyperlink ref="F122" r:id="rId8" display="https://podminky.urs.cz/item/CS_URS_2023_01/181951112"/>
    <hyperlink ref="F126" r:id="rId9" display="https://podminky.urs.cz/item/CS_URS_2023_01/182251101"/>
    <hyperlink ref="F135" r:id="rId10" display="https://podminky.urs.cz/item/CS_URS_2023_01/462511370"/>
    <hyperlink ref="F139" r:id="rId11" display="https://podminky.urs.cz/item/CS_URS_2023_01/464511122"/>
    <hyperlink ref="F143" r:id="rId12" display="https://podminky.urs.cz/item/CS_URS_2023_01/464571111"/>
    <hyperlink ref="F148" r:id="rId13" display="https://podminky.urs.cz/item/CS_URS_2023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Malá vodní nádrž MVN1 a Vedlejší polní cesta VC4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580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ROUND((SUM(BE84:BE148)),  2)</f>
        <v>0</v>
      </c>
      <c r="G33" s="39"/>
      <c r="H33" s="39"/>
      <c r="I33" s="149">
        <v>0.20999999999999999</v>
      </c>
      <c r="J33" s="148">
        <f>ROUND(((SUM(BE84:BE148))*I33),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ROUND((SUM(BF84:BF148)),  2)</f>
        <v>0</v>
      </c>
      <c r="G34" s="39"/>
      <c r="H34" s="39"/>
      <c r="I34" s="149">
        <v>0.14999999999999999</v>
      </c>
      <c r="J34" s="148">
        <f>ROUND(((SUM(BF84:BF148))*I34),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ROUND((SUM(BG84:BG148)),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ROUND((SUM(BH84:BH148)),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ROUND((SUM(BI84:BI148)),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Malá vodní nádrž MVN1 a Vedlejší polní cesta VC4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01.4 - Bezpečnostní přeliv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Poustka</v>
      </c>
      <c r="G52" s="41"/>
      <c r="H52" s="41"/>
      <c r="I52" s="33" t="s">
        <v>23</v>
      </c>
      <c r="J52" s="73" t="str">
        <f>IF(J12="","",J12)</f>
        <v>14. 1. 2023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31</v>
      </c>
      <c r="J54" s="37" t="str">
        <f>E21</f>
        <v>Ing. Tomáš Pecival, Ph.D.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Pecival, Ph.D.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108</v>
      </c>
      <c r="D57" s="163"/>
      <c r="E57" s="163"/>
      <c r="F57" s="163"/>
      <c r="G57" s="163"/>
      <c r="H57" s="163"/>
      <c r="I57" s="163"/>
      <c r="J57" s="164" t="s">
        <v>109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110</v>
      </c>
    </row>
    <row r="60" s="9" customFormat="1" ht="24.96" customHeight="1">
      <c r="A60" s="9"/>
      <c r="B60" s="166"/>
      <c r="C60" s="167"/>
      <c r="D60" s="168" t="s">
        <v>111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382</v>
      </c>
      <c r="E62" s="175"/>
      <c r="F62" s="175"/>
      <c r="G62" s="175"/>
      <c r="H62" s="175"/>
      <c r="I62" s="175"/>
      <c r="J62" s="176">
        <f>J117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383</v>
      </c>
      <c r="E63" s="175"/>
      <c r="F63" s="175"/>
      <c r="G63" s="175"/>
      <c r="H63" s="175"/>
      <c r="I63" s="175"/>
      <c r="J63" s="176">
        <f>J132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115</v>
      </c>
      <c r="E64" s="175"/>
      <c r="F64" s="175"/>
      <c r="G64" s="175"/>
      <c r="H64" s="175"/>
      <c r="I64" s="175"/>
      <c r="J64" s="176">
        <f>J145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Malá vodní nádrž MVN1 a Vedlejší polní cesta VC4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01.4 - Bezpečnostní přeliv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Poustka</v>
      </c>
      <c r="G78" s="41"/>
      <c r="H78" s="41"/>
      <c r="I78" s="33" t="s">
        <v>23</v>
      </c>
      <c r="J78" s="73" t="str">
        <f>IF(J12="","",J12)</f>
        <v>14. 1. 2023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Státní pozemkový úřad</v>
      </c>
      <c r="G80" s="41"/>
      <c r="H80" s="41"/>
      <c r="I80" s="33" t="s">
        <v>31</v>
      </c>
      <c r="J80" s="37" t="str">
        <f>E21</f>
        <v>Ing. Tomáš Pecival, Ph.D.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Tomáš Pecival, Ph.D.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117</v>
      </c>
      <c r="D83" s="181" t="s">
        <v>57</v>
      </c>
      <c r="E83" s="181" t="s">
        <v>53</v>
      </c>
      <c r="F83" s="181" t="s">
        <v>54</v>
      </c>
      <c r="G83" s="181" t="s">
        <v>118</v>
      </c>
      <c r="H83" s="181" t="s">
        <v>119</v>
      </c>
      <c r="I83" s="181" t="s">
        <v>120</v>
      </c>
      <c r="J83" s="181" t="s">
        <v>109</v>
      </c>
      <c r="K83" s="182" t="s">
        <v>121</v>
      </c>
      <c r="L83" s="183"/>
      <c r="M83" s="93" t="s">
        <v>19</v>
      </c>
      <c r="N83" s="94" t="s">
        <v>42</v>
      </c>
      <c r="O83" s="94" t="s">
        <v>122</v>
      </c>
      <c r="P83" s="94" t="s">
        <v>123</v>
      </c>
      <c r="Q83" s="94" t="s">
        <v>124</v>
      </c>
      <c r="R83" s="94" t="s">
        <v>125</v>
      </c>
      <c r="S83" s="94" t="s">
        <v>126</v>
      </c>
      <c r="T83" s="95" t="s">
        <v>127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128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178.47108589999999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110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129</v>
      </c>
      <c r="F85" s="192" t="s">
        <v>130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P86+P117+P132+P145</f>
        <v>0</v>
      </c>
      <c r="Q85" s="197"/>
      <c r="R85" s="198">
        <f>R86+R117+R132+R145</f>
        <v>178.47108589999999</v>
      </c>
      <c r="S85" s="197"/>
      <c r="T85" s="199">
        <f>T86+T117+T132+T145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72</v>
      </c>
      <c r="AY85" s="200" t="s">
        <v>131</v>
      </c>
      <c r="BK85" s="202">
        <f>BK86+BK117+BK132+BK145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80</v>
      </c>
      <c r="F86" s="203" t="s">
        <v>132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SUM(P87:P116)</f>
        <v>0</v>
      </c>
      <c r="Q86" s="197"/>
      <c r="R86" s="198">
        <f>SUM(R87:R116)</f>
        <v>0</v>
      </c>
      <c r="S86" s="197"/>
      <c r="T86" s="199">
        <f>SUM(T87:T116)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80</v>
      </c>
      <c r="AY86" s="200" t="s">
        <v>131</v>
      </c>
      <c r="BK86" s="202">
        <f>SUM(BK87:BK116)</f>
        <v>0</v>
      </c>
    </row>
    <row r="87" s="2" customFormat="1" ht="21.75" customHeight="1">
      <c r="A87" s="39"/>
      <c r="B87" s="40"/>
      <c r="C87" s="205" t="s">
        <v>80</v>
      </c>
      <c r="D87" s="205" t="s">
        <v>133</v>
      </c>
      <c r="E87" s="206" t="s">
        <v>581</v>
      </c>
      <c r="F87" s="207" t="s">
        <v>582</v>
      </c>
      <c r="G87" s="208" t="s">
        <v>211</v>
      </c>
      <c r="H87" s="209">
        <v>105</v>
      </c>
      <c r="I87" s="210"/>
      <c r="J87" s="211">
        <f>ROUND(I87*H87,2)</f>
        <v>0</v>
      </c>
      <c r="K87" s="207" t="s">
        <v>137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138</v>
      </c>
      <c r="AT87" s="216" t="s">
        <v>133</v>
      </c>
      <c r="AU87" s="216" t="s">
        <v>82</v>
      </c>
      <c r="AY87" s="18" t="s">
        <v>131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138</v>
      </c>
      <c r="BM87" s="216" t="s">
        <v>583</v>
      </c>
    </row>
    <row r="88" s="2" customFormat="1">
      <c r="A88" s="39"/>
      <c r="B88" s="40"/>
      <c r="C88" s="41"/>
      <c r="D88" s="218" t="s">
        <v>140</v>
      </c>
      <c r="E88" s="41"/>
      <c r="F88" s="219" t="s">
        <v>584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140</v>
      </c>
      <c r="AU88" s="18" t="s">
        <v>82</v>
      </c>
    </row>
    <row r="89" s="2" customFormat="1">
      <c r="A89" s="39"/>
      <c r="B89" s="40"/>
      <c r="C89" s="41"/>
      <c r="D89" s="223" t="s">
        <v>142</v>
      </c>
      <c r="E89" s="41"/>
      <c r="F89" s="224" t="s">
        <v>585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142</v>
      </c>
      <c r="AU89" s="18" t="s">
        <v>82</v>
      </c>
    </row>
    <row r="90" s="13" customFormat="1">
      <c r="A90" s="13"/>
      <c r="B90" s="226"/>
      <c r="C90" s="227"/>
      <c r="D90" s="218" t="s">
        <v>215</v>
      </c>
      <c r="E90" s="228" t="s">
        <v>19</v>
      </c>
      <c r="F90" s="229" t="s">
        <v>586</v>
      </c>
      <c r="G90" s="227"/>
      <c r="H90" s="230">
        <v>105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215</v>
      </c>
      <c r="AU90" s="236" t="s">
        <v>82</v>
      </c>
      <c r="AV90" s="13" t="s">
        <v>82</v>
      </c>
      <c r="AW90" s="13" t="s">
        <v>33</v>
      </c>
      <c r="AX90" s="13" t="s">
        <v>80</v>
      </c>
      <c r="AY90" s="236" t="s">
        <v>131</v>
      </c>
    </row>
    <row r="91" s="2" customFormat="1" ht="21.75" customHeight="1">
      <c r="A91" s="39"/>
      <c r="B91" s="40"/>
      <c r="C91" s="205" t="s">
        <v>82</v>
      </c>
      <c r="D91" s="205" t="s">
        <v>133</v>
      </c>
      <c r="E91" s="206" t="s">
        <v>587</v>
      </c>
      <c r="F91" s="207" t="s">
        <v>588</v>
      </c>
      <c r="G91" s="208" t="s">
        <v>211</v>
      </c>
      <c r="H91" s="209">
        <v>18.375</v>
      </c>
      <c r="I91" s="210"/>
      <c r="J91" s="211">
        <f>ROUND(I91*H91,2)</f>
        <v>0</v>
      </c>
      <c r="K91" s="207" t="s">
        <v>137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138</v>
      </c>
      <c r="AT91" s="216" t="s">
        <v>133</v>
      </c>
      <c r="AU91" s="216" t="s">
        <v>82</v>
      </c>
      <c r="AY91" s="18" t="s">
        <v>131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138</v>
      </c>
      <c r="BM91" s="216" t="s">
        <v>589</v>
      </c>
    </row>
    <row r="92" s="2" customFormat="1">
      <c r="A92" s="39"/>
      <c r="B92" s="40"/>
      <c r="C92" s="41"/>
      <c r="D92" s="218" t="s">
        <v>140</v>
      </c>
      <c r="E92" s="41"/>
      <c r="F92" s="219" t="s">
        <v>590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82</v>
      </c>
    </row>
    <row r="93" s="2" customFormat="1">
      <c r="A93" s="39"/>
      <c r="B93" s="40"/>
      <c r="C93" s="41"/>
      <c r="D93" s="223" t="s">
        <v>142</v>
      </c>
      <c r="E93" s="41"/>
      <c r="F93" s="224" t="s">
        <v>591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142</v>
      </c>
      <c r="AU93" s="18" t="s">
        <v>82</v>
      </c>
    </row>
    <row r="94" s="13" customFormat="1">
      <c r="A94" s="13"/>
      <c r="B94" s="226"/>
      <c r="C94" s="227"/>
      <c r="D94" s="218" t="s">
        <v>215</v>
      </c>
      <c r="E94" s="228" t="s">
        <v>19</v>
      </c>
      <c r="F94" s="229" t="s">
        <v>592</v>
      </c>
      <c r="G94" s="227"/>
      <c r="H94" s="230">
        <v>18.375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215</v>
      </c>
      <c r="AU94" s="236" t="s">
        <v>82</v>
      </c>
      <c r="AV94" s="13" t="s">
        <v>82</v>
      </c>
      <c r="AW94" s="13" t="s">
        <v>33</v>
      </c>
      <c r="AX94" s="13" t="s">
        <v>80</v>
      </c>
      <c r="AY94" s="236" t="s">
        <v>131</v>
      </c>
    </row>
    <row r="95" s="2" customFormat="1" ht="21.75" customHeight="1">
      <c r="A95" s="39"/>
      <c r="B95" s="40"/>
      <c r="C95" s="205" t="s">
        <v>152</v>
      </c>
      <c r="D95" s="205" t="s">
        <v>133</v>
      </c>
      <c r="E95" s="206" t="s">
        <v>535</v>
      </c>
      <c r="F95" s="207" t="s">
        <v>536</v>
      </c>
      <c r="G95" s="208" t="s">
        <v>211</v>
      </c>
      <c r="H95" s="209">
        <v>123.375</v>
      </c>
      <c r="I95" s="210"/>
      <c r="J95" s="211">
        <f>ROUND(I95*H95,2)</f>
        <v>0</v>
      </c>
      <c r="K95" s="207" t="s">
        <v>137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138</v>
      </c>
      <c r="AT95" s="216" t="s">
        <v>133</v>
      </c>
      <c r="AU95" s="216" t="s">
        <v>82</v>
      </c>
      <c r="AY95" s="18" t="s">
        <v>131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138</v>
      </c>
      <c r="BM95" s="216" t="s">
        <v>593</v>
      </c>
    </row>
    <row r="96" s="2" customFormat="1">
      <c r="A96" s="39"/>
      <c r="B96" s="40"/>
      <c r="C96" s="41"/>
      <c r="D96" s="218" t="s">
        <v>140</v>
      </c>
      <c r="E96" s="41"/>
      <c r="F96" s="219" t="s">
        <v>538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82</v>
      </c>
    </row>
    <row r="97" s="2" customFormat="1">
      <c r="A97" s="39"/>
      <c r="B97" s="40"/>
      <c r="C97" s="41"/>
      <c r="D97" s="223" t="s">
        <v>142</v>
      </c>
      <c r="E97" s="41"/>
      <c r="F97" s="224" t="s">
        <v>539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82</v>
      </c>
    </row>
    <row r="98" s="2" customFormat="1">
      <c r="A98" s="39"/>
      <c r="B98" s="40"/>
      <c r="C98" s="41"/>
      <c r="D98" s="218" t="s">
        <v>144</v>
      </c>
      <c r="E98" s="41"/>
      <c r="F98" s="225" t="s">
        <v>540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82</v>
      </c>
    </row>
    <row r="99" s="13" customFormat="1">
      <c r="A99" s="13"/>
      <c r="B99" s="226"/>
      <c r="C99" s="227"/>
      <c r="D99" s="218" t="s">
        <v>215</v>
      </c>
      <c r="E99" s="228" t="s">
        <v>19</v>
      </c>
      <c r="F99" s="229" t="s">
        <v>586</v>
      </c>
      <c r="G99" s="227"/>
      <c r="H99" s="230">
        <v>105</v>
      </c>
      <c r="I99" s="231"/>
      <c r="J99" s="227"/>
      <c r="K99" s="227"/>
      <c r="L99" s="232"/>
      <c r="M99" s="233"/>
      <c r="N99" s="234"/>
      <c r="O99" s="234"/>
      <c r="P99" s="234"/>
      <c r="Q99" s="234"/>
      <c r="R99" s="234"/>
      <c r="S99" s="234"/>
      <c r="T99" s="23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6" t="s">
        <v>215</v>
      </c>
      <c r="AU99" s="236" t="s">
        <v>82</v>
      </c>
      <c r="AV99" s="13" t="s">
        <v>82</v>
      </c>
      <c r="AW99" s="13" t="s">
        <v>33</v>
      </c>
      <c r="AX99" s="13" t="s">
        <v>72</v>
      </c>
      <c r="AY99" s="236" t="s">
        <v>131</v>
      </c>
    </row>
    <row r="100" s="13" customFormat="1">
      <c r="A100" s="13"/>
      <c r="B100" s="226"/>
      <c r="C100" s="227"/>
      <c r="D100" s="218" t="s">
        <v>215</v>
      </c>
      <c r="E100" s="228" t="s">
        <v>19</v>
      </c>
      <c r="F100" s="229" t="s">
        <v>592</v>
      </c>
      <c r="G100" s="227"/>
      <c r="H100" s="230">
        <v>18.375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215</v>
      </c>
      <c r="AU100" s="236" t="s">
        <v>82</v>
      </c>
      <c r="AV100" s="13" t="s">
        <v>82</v>
      </c>
      <c r="AW100" s="13" t="s">
        <v>33</v>
      </c>
      <c r="AX100" s="13" t="s">
        <v>72</v>
      </c>
      <c r="AY100" s="236" t="s">
        <v>131</v>
      </c>
    </row>
    <row r="101" s="15" customFormat="1">
      <c r="A101" s="15"/>
      <c r="B101" s="247"/>
      <c r="C101" s="248"/>
      <c r="D101" s="218" t="s">
        <v>215</v>
      </c>
      <c r="E101" s="249" t="s">
        <v>19</v>
      </c>
      <c r="F101" s="250" t="s">
        <v>260</v>
      </c>
      <c r="G101" s="248"/>
      <c r="H101" s="251">
        <v>123.375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7" t="s">
        <v>215</v>
      </c>
      <c r="AU101" s="257" t="s">
        <v>82</v>
      </c>
      <c r="AV101" s="15" t="s">
        <v>138</v>
      </c>
      <c r="AW101" s="15" t="s">
        <v>33</v>
      </c>
      <c r="AX101" s="15" t="s">
        <v>80</v>
      </c>
      <c r="AY101" s="257" t="s">
        <v>131</v>
      </c>
    </row>
    <row r="102" s="2" customFormat="1" ht="16.5" customHeight="1">
      <c r="A102" s="39"/>
      <c r="B102" s="40"/>
      <c r="C102" s="205" t="s">
        <v>138</v>
      </c>
      <c r="D102" s="205" t="s">
        <v>133</v>
      </c>
      <c r="E102" s="206" t="s">
        <v>267</v>
      </c>
      <c r="F102" s="207" t="s">
        <v>268</v>
      </c>
      <c r="G102" s="208" t="s">
        <v>211</v>
      </c>
      <c r="H102" s="209">
        <v>123.375</v>
      </c>
      <c r="I102" s="210"/>
      <c r="J102" s="211">
        <f>ROUND(I102*H102,2)</f>
        <v>0</v>
      </c>
      <c r="K102" s="207" t="s">
        <v>137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138</v>
      </c>
      <c r="AT102" s="216" t="s">
        <v>133</v>
      </c>
      <c r="AU102" s="216" t="s">
        <v>82</v>
      </c>
      <c r="AY102" s="18" t="s">
        <v>131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138</v>
      </c>
      <c r="BM102" s="216" t="s">
        <v>594</v>
      </c>
    </row>
    <row r="103" s="2" customFormat="1">
      <c r="A103" s="39"/>
      <c r="B103" s="40"/>
      <c r="C103" s="41"/>
      <c r="D103" s="218" t="s">
        <v>140</v>
      </c>
      <c r="E103" s="41"/>
      <c r="F103" s="219" t="s">
        <v>270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82</v>
      </c>
    </row>
    <row r="104" s="2" customFormat="1">
      <c r="A104" s="39"/>
      <c r="B104" s="40"/>
      <c r="C104" s="41"/>
      <c r="D104" s="223" t="s">
        <v>142</v>
      </c>
      <c r="E104" s="41"/>
      <c r="F104" s="224" t="s">
        <v>271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142</v>
      </c>
      <c r="AU104" s="18" t="s">
        <v>82</v>
      </c>
    </row>
    <row r="105" s="2" customFormat="1">
      <c r="A105" s="39"/>
      <c r="B105" s="40"/>
      <c r="C105" s="41"/>
      <c r="D105" s="218" t="s">
        <v>144</v>
      </c>
      <c r="E105" s="41"/>
      <c r="F105" s="225" t="s">
        <v>542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82</v>
      </c>
    </row>
    <row r="106" s="13" customFormat="1">
      <c r="A106" s="13"/>
      <c r="B106" s="226"/>
      <c r="C106" s="227"/>
      <c r="D106" s="218" t="s">
        <v>215</v>
      </c>
      <c r="E106" s="228" t="s">
        <v>19</v>
      </c>
      <c r="F106" s="229" t="s">
        <v>586</v>
      </c>
      <c r="G106" s="227"/>
      <c r="H106" s="230">
        <v>105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215</v>
      </c>
      <c r="AU106" s="236" t="s">
        <v>82</v>
      </c>
      <c r="AV106" s="13" t="s">
        <v>82</v>
      </c>
      <c r="AW106" s="13" t="s">
        <v>33</v>
      </c>
      <c r="AX106" s="13" t="s">
        <v>72</v>
      </c>
      <c r="AY106" s="236" t="s">
        <v>131</v>
      </c>
    </row>
    <row r="107" s="13" customFormat="1">
      <c r="A107" s="13"/>
      <c r="B107" s="226"/>
      <c r="C107" s="227"/>
      <c r="D107" s="218" t="s">
        <v>215</v>
      </c>
      <c r="E107" s="228" t="s">
        <v>19</v>
      </c>
      <c r="F107" s="229" t="s">
        <v>592</v>
      </c>
      <c r="G107" s="227"/>
      <c r="H107" s="230">
        <v>18.375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215</v>
      </c>
      <c r="AU107" s="236" t="s">
        <v>82</v>
      </c>
      <c r="AV107" s="13" t="s">
        <v>82</v>
      </c>
      <c r="AW107" s="13" t="s">
        <v>33</v>
      </c>
      <c r="AX107" s="13" t="s">
        <v>72</v>
      </c>
      <c r="AY107" s="236" t="s">
        <v>131</v>
      </c>
    </row>
    <row r="108" s="15" customFormat="1">
      <c r="A108" s="15"/>
      <c r="B108" s="247"/>
      <c r="C108" s="248"/>
      <c r="D108" s="218" t="s">
        <v>215</v>
      </c>
      <c r="E108" s="249" t="s">
        <v>19</v>
      </c>
      <c r="F108" s="250" t="s">
        <v>260</v>
      </c>
      <c r="G108" s="248"/>
      <c r="H108" s="251">
        <v>123.375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215</v>
      </c>
      <c r="AU108" s="257" t="s">
        <v>82</v>
      </c>
      <c r="AV108" s="15" t="s">
        <v>138</v>
      </c>
      <c r="AW108" s="15" t="s">
        <v>33</v>
      </c>
      <c r="AX108" s="15" t="s">
        <v>80</v>
      </c>
      <c r="AY108" s="257" t="s">
        <v>131</v>
      </c>
    </row>
    <row r="109" s="2" customFormat="1" ht="16.5" customHeight="1">
      <c r="A109" s="39"/>
      <c r="B109" s="40"/>
      <c r="C109" s="205" t="s">
        <v>166</v>
      </c>
      <c r="D109" s="205" t="s">
        <v>133</v>
      </c>
      <c r="E109" s="206" t="s">
        <v>301</v>
      </c>
      <c r="F109" s="207" t="s">
        <v>302</v>
      </c>
      <c r="G109" s="208" t="s">
        <v>136</v>
      </c>
      <c r="H109" s="209">
        <v>86.25</v>
      </c>
      <c r="I109" s="210"/>
      <c r="J109" s="211">
        <f>ROUND(I109*H109,2)</f>
        <v>0</v>
      </c>
      <c r="K109" s="207" t="s">
        <v>137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138</v>
      </c>
      <c r="AT109" s="216" t="s">
        <v>133</v>
      </c>
      <c r="AU109" s="216" t="s">
        <v>82</v>
      </c>
      <c r="AY109" s="18" t="s">
        <v>131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138</v>
      </c>
      <c r="BM109" s="216" t="s">
        <v>595</v>
      </c>
    </row>
    <row r="110" s="2" customFormat="1">
      <c r="A110" s="39"/>
      <c r="B110" s="40"/>
      <c r="C110" s="41"/>
      <c r="D110" s="218" t="s">
        <v>140</v>
      </c>
      <c r="E110" s="41"/>
      <c r="F110" s="219" t="s">
        <v>304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82</v>
      </c>
    </row>
    <row r="111" s="2" customFormat="1">
      <c r="A111" s="39"/>
      <c r="B111" s="40"/>
      <c r="C111" s="41"/>
      <c r="D111" s="223" t="s">
        <v>142</v>
      </c>
      <c r="E111" s="41"/>
      <c r="F111" s="224" t="s">
        <v>305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142</v>
      </c>
      <c r="AU111" s="18" t="s">
        <v>82</v>
      </c>
    </row>
    <row r="112" s="13" customFormat="1">
      <c r="A112" s="13"/>
      <c r="B112" s="226"/>
      <c r="C112" s="227"/>
      <c r="D112" s="218" t="s">
        <v>215</v>
      </c>
      <c r="E112" s="228" t="s">
        <v>19</v>
      </c>
      <c r="F112" s="229" t="s">
        <v>596</v>
      </c>
      <c r="G112" s="227"/>
      <c r="H112" s="230">
        <v>86.25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215</v>
      </c>
      <c r="AU112" s="236" t="s">
        <v>82</v>
      </c>
      <c r="AV112" s="13" t="s">
        <v>82</v>
      </c>
      <c r="AW112" s="13" t="s">
        <v>33</v>
      </c>
      <c r="AX112" s="13" t="s">
        <v>80</v>
      </c>
      <c r="AY112" s="236" t="s">
        <v>131</v>
      </c>
    </row>
    <row r="113" s="2" customFormat="1" ht="16.5" customHeight="1">
      <c r="A113" s="39"/>
      <c r="B113" s="40"/>
      <c r="C113" s="205" t="s">
        <v>172</v>
      </c>
      <c r="D113" s="205" t="s">
        <v>133</v>
      </c>
      <c r="E113" s="206" t="s">
        <v>307</v>
      </c>
      <c r="F113" s="207" t="s">
        <v>308</v>
      </c>
      <c r="G113" s="208" t="s">
        <v>136</v>
      </c>
      <c r="H113" s="209">
        <v>35</v>
      </c>
      <c r="I113" s="210"/>
      <c r="J113" s="211">
        <f>ROUND(I113*H113,2)</f>
        <v>0</v>
      </c>
      <c r="K113" s="207" t="s">
        <v>137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138</v>
      </c>
      <c r="AT113" s="216" t="s">
        <v>133</v>
      </c>
      <c r="AU113" s="216" t="s">
        <v>82</v>
      </c>
      <c r="AY113" s="18" t="s">
        <v>131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138</v>
      </c>
      <c r="BM113" s="216" t="s">
        <v>597</v>
      </c>
    </row>
    <row r="114" s="2" customFormat="1">
      <c r="A114" s="39"/>
      <c r="B114" s="40"/>
      <c r="C114" s="41"/>
      <c r="D114" s="218" t="s">
        <v>140</v>
      </c>
      <c r="E114" s="41"/>
      <c r="F114" s="219" t="s">
        <v>310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82</v>
      </c>
    </row>
    <row r="115" s="2" customFormat="1">
      <c r="A115" s="39"/>
      <c r="B115" s="40"/>
      <c r="C115" s="41"/>
      <c r="D115" s="223" t="s">
        <v>142</v>
      </c>
      <c r="E115" s="41"/>
      <c r="F115" s="224" t="s">
        <v>311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82</v>
      </c>
    </row>
    <row r="116" s="13" customFormat="1">
      <c r="A116" s="13"/>
      <c r="B116" s="226"/>
      <c r="C116" s="227"/>
      <c r="D116" s="218" t="s">
        <v>215</v>
      </c>
      <c r="E116" s="228" t="s">
        <v>19</v>
      </c>
      <c r="F116" s="229" t="s">
        <v>598</v>
      </c>
      <c r="G116" s="227"/>
      <c r="H116" s="230">
        <v>35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215</v>
      </c>
      <c r="AU116" s="236" t="s">
        <v>82</v>
      </c>
      <c r="AV116" s="13" t="s">
        <v>82</v>
      </c>
      <c r="AW116" s="13" t="s">
        <v>33</v>
      </c>
      <c r="AX116" s="13" t="s">
        <v>80</v>
      </c>
      <c r="AY116" s="236" t="s">
        <v>131</v>
      </c>
    </row>
    <row r="117" s="12" customFormat="1" ht="22.8" customHeight="1">
      <c r="A117" s="12"/>
      <c r="B117" s="189"/>
      <c r="C117" s="190"/>
      <c r="D117" s="191" t="s">
        <v>71</v>
      </c>
      <c r="E117" s="203" t="s">
        <v>152</v>
      </c>
      <c r="F117" s="203" t="s">
        <v>397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SUM(P118:P131)</f>
        <v>0</v>
      </c>
      <c r="Q117" s="197"/>
      <c r="R117" s="198">
        <f>SUM(R118:R131)</f>
        <v>0.23344999999999999</v>
      </c>
      <c r="S117" s="197"/>
      <c r="T117" s="199">
        <f>SUM(T118:T131)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80</v>
      </c>
      <c r="AT117" s="201" t="s">
        <v>71</v>
      </c>
      <c r="AU117" s="201" t="s">
        <v>80</v>
      </c>
      <c r="AY117" s="200" t="s">
        <v>131</v>
      </c>
      <c r="BK117" s="202">
        <f>SUM(BK118:BK131)</f>
        <v>0</v>
      </c>
    </row>
    <row r="118" s="2" customFormat="1" ht="16.5" customHeight="1">
      <c r="A118" s="39"/>
      <c r="B118" s="40"/>
      <c r="C118" s="205" t="s">
        <v>178</v>
      </c>
      <c r="D118" s="205" t="s">
        <v>133</v>
      </c>
      <c r="E118" s="206" t="s">
        <v>407</v>
      </c>
      <c r="F118" s="207" t="s">
        <v>408</v>
      </c>
      <c r="G118" s="208" t="s">
        <v>211</v>
      </c>
      <c r="H118" s="209">
        <v>18.375</v>
      </c>
      <c r="I118" s="210"/>
      <c r="J118" s="211">
        <f>ROUND(I118*H118,2)</f>
        <v>0</v>
      </c>
      <c r="K118" s="207" t="s">
        <v>137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138</v>
      </c>
      <c r="AT118" s="216" t="s">
        <v>133</v>
      </c>
      <c r="AU118" s="216" t="s">
        <v>82</v>
      </c>
      <c r="AY118" s="18" t="s">
        <v>131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138</v>
      </c>
      <c r="BM118" s="216" t="s">
        <v>599</v>
      </c>
    </row>
    <row r="119" s="2" customFormat="1">
      <c r="A119" s="39"/>
      <c r="B119" s="40"/>
      <c r="C119" s="41"/>
      <c r="D119" s="218" t="s">
        <v>140</v>
      </c>
      <c r="E119" s="41"/>
      <c r="F119" s="219" t="s">
        <v>410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140</v>
      </c>
      <c r="AU119" s="18" t="s">
        <v>82</v>
      </c>
    </row>
    <row r="120" s="2" customFormat="1">
      <c r="A120" s="39"/>
      <c r="B120" s="40"/>
      <c r="C120" s="41"/>
      <c r="D120" s="223" t="s">
        <v>142</v>
      </c>
      <c r="E120" s="41"/>
      <c r="F120" s="224" t="s">
        <v>411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142</v>
      </c>
      <c r="AU120" s="18" t="s">
        <v>82</v>
      </c>
    </row>
    <row r="121" s="2" customFormat="1">
      <c r="A121" s="39"/>
      <c r="B121" s="40"/>
      <c r="C121" s="41"/>
      <c r="D121" s="218" t="s">
        <v>144</v>
      </c>
      <c r="E121" s="41"/>
      <c r="F121" s="225" t="s">
        <v>412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144</v>
      </c>
      <c r="AU121" s="18" t="s">
        <v>82</v>
      </c>
    </row>
    <row r="122" s="13" customFormat="1">
      <c r="A122" s="13"/>
      <c r="B122" s="226"/>
      <c r="C122" s="227"/>
      <c r="D122" s="218" t="s">
        <v>215</v>
      </c>
      <c r="E122" s="228" t="s">
        <v>19</v>
      </c>
      <c r="F122" s="229" t="s">
        <v>600</v>
      </c>
      <c r="G122" s="227"/>
      <c r="H122" s="230">
        <v>18.375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215</v>
      </c>
      <c r="AU122" s="236" t="s">
        <v>82</v>
      </c>
      <c r="AV122" s="13" t="s">
        <v>82</v>
      </c>
      <c r="AW122" s="13" t="s">
        <v>33</v>
      </c>
      <c r="AX122" s="13" t="s">
        <v>80</v>
      </c>
      <c r="AY122" s="236" t="s">
        <v>131</v>
      </c>
    </row>
    <row r="123" s="2" customFormat="1" ht="16.5" customHeight="1">
      <c r="A123" s="39"/>
      <c r="B123" s="40"/>
      <c r="C123" s="205" t="s">
        <v>184</v>
      </c>
      <c r="D123" s="205" t="s">
        <v>133</v>
      </c>
      <c r="E123" s="206" t="s">
        <v>414</v>
      </c>
      <c r="F123" s="207" t="s">
        <v>415</v>
      </c>
      <c r="G123" s="208" t="s">
        <v>136</v>
      </c>
      <c r="H123" s="209">
        <v>28.75</v>
      </c>
      <c r="I123" s="210"/>
      <c r="J123" s="211">
        <f>ROUND(I123*H123,2)</f>
        <v>0</v>
      </c>
      <c r="K123" s="207" t="s">
        <v>137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0.00726</v>
      </c>
      <c r="R123" s="214">
        <f>Q123*H123</f>
        <v>0.20872499999999999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138</v>
      </c>
      <c r="AT123" s="216" t="s">
        <v>133</v>
      </c>
      <c r="AU123" s="216" t="s">
        <v>82</v>
      </c>
      <c r="AY123" s="18" t="s">
        <v>131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138</v>
      </c>
      <c r="BM123" s="216" t="s">
        <v>601</v>
      </c>
    </row>
    <row r="124" s="2" customFormat="1">
      <c r="A124" s="39"/>
      <c r="B124" s="40"/>
      <c r="C124" s="41"/>
      <c r="D124" s="218" t="s">
        <v>140</v>
      </c>
      <c r="E124" s="41"/>
      <c r="F124" s="219" t="s">
        <v>417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140</v>
      </c>
      <c r="AU124" s="18" t="s">
        <v>82</v>
      </c>
    </row>
    <row r="125" s="2" customFormat="1">
      <c r="A125" s="39"/>
      <c r="B125" s="40"/>
      <c r="C125" s="41"/>
      <c r="D125" s="223" t="s">
        <v>142</v>
      </c>
      <c r="E125" s="41"/>
      <c r="F125" s="224" t="s">
        <v>418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142</v>
      </c>
      <c r="AU125" s="18" t="s">
        <v>82</v>
      </c>
    </row>
    <row r="126" s="2" customFormat="1">
      <c r="A126" s="39"/>
      <c r="B126" s="40"/>
      <c r="C126" s="41"/>
      <c r="D126" s="218" t="s">
        <v>144</v>
      </c>
      <c r="E126" s="41"/>
      <c r="F126" s="225" t="s">
        <v>602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144</v>
      </c>
      <c r="AU126" s="18" t="s">
        <v>82</v>
      </c>
    </row>
    <row r="127" s="13" customFormat="1">
      <c r="A127" s="13"/>
      <c r="B127" s="226"/>
      <c r="C127" s="227"/>
      <c r="D127" s="218" t="s">
        <v>215</v>
      </c>
      <c r="E127" s="228" t="s">
        <v>19</v>
      </c>
      <c r="F127" s="229" t="s">
        <v>603</v>
      </c>
      <c r="G127" s="227"/>
      <c r="H127" s="230">
        <v>28.75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215</v>
      </c>
      <c r="AU127" s="236" t="s">
        <v>82</v>
      </c>
      <c r="AV127" s="13" t="s">
        <v>82</v>
      </c>
      <c r="AW127" s="13" t="s">
        <v>33</v>
      </c>
      <c r="AX127" s="13" t="s">
        <v>80</v>
      </c>
      <c r="AY127" s="236" t="s">
        <v>131</v>
      </c>
    </row>
    <row r="128" s="2" customFormat="1" ht="16.5" customHeight="1">
      <c r="A128" s="39"/>
      <c r="B128" s="40"/>
      <c r="C128" s="205" t="s">
        <v>190</v>
      </c>
      <c r="D128" s="205" t="s">
        <v>133</v>
      </c>
      <c r="E128" s="206" t="s">
        <v>420</v>
      </c>
      <c r="F128" s="207" t="s">
        <v>421</v>
      </c>
      <c r="G128" s="208" t="s">
        <v>136</v>
      </c>
      <c r="H128" s="209">
        <v>28.75</v>
      </c>
      <c r="I128" s="210"/>
      <c r="J128" s="211">
        <f>ROUND(I128*H128,2)</f>
        <v>0</v>
      </c>
      <c r="K128" s="207" t="s">
        <v>137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0.00085999999999999998</v>
      </c>
      <c r="R128" s="214">
        <f>Q128*H128</f>
        <v>0.024725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138</v>
      </c>
      <c r="AT128" s="216" t="s">
        <v>133</v>
      </c>
      <c r="AU128" s="216" t="s">
        <v>82</v>
      </c>
      <c r="AY128" s="18" t="s">
        <v>131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138</v>
      </c>
      <c r="BM128" s="216" t="s">
        <v>604</v>
      </c>
    </row>
    <row r="129" s="2" customFormat="1">
      <c r="A129" s="39"/>
      <c r="B129" s="40"/>
      <c r="C129" s="41"/>
      <c r="D129" s="218" t="s">
        <v>140</v>
      </c>
      <c r="E129" s="41"/>
      <c r="F129" s="219" t="s">
        <v>423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82</v>
      </c>
    </row>
    <row r="130" s="2" customFormat="1">
      <c r="A130" s="39"/>
      <c r="B130" s="40"/>
      <c r="C130" s="41"/>
      <c r="D130" s="223" t="s">
        <v>142</v>
      </c>
      <c r="E130" s="41"/>
      <c r="F130" s="224" t="s">
        <v>424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142</v>
      </c>
      <c r="AU130" s="18" t="s">
        <v>82</v>
      </c>
    </row>
    <row r="131" s="13" customFormat="1">
      <c r="A131" s="13"/>
      <c r="B131" s="226"/>
      <c r="C131" s="227"/>
      <c r="D131" s="218" t="s">
        <v>215</v>
      </c>
      <c r="E131" s="228" t="s">
        <v>19</v>
      </c>
      <c r="F131" s="229" t="s">
        <v>603</v>
      </c>
      <c r="G131" s="227"/>
      <c r="H131" s="230">
        <v>28.75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215</v>
      </c>
      <c r="AU131" s="236" t="s">
        <v>82</v>
      </c>
      <c r="AV131" s="13" t="s">
        <v>82</v>
      </c>
      <c r="AW131" s="13" t="s">
        <v>33</v>
      </c>
      <c r="AX131" s="13" t="s">
        <v>80</v>
      </c>
      <c r="AY131" s="236" t="s">
        <v>131</v>
      </c>
    </row>
    <row r="132" s="12" customFormat="1" ht="22.8" customHeight="1">
      <c r="A132" s="12"/>
      <c r="B132" s="189"/>
      <c r="C132" s="190"/>
      <c r="D132" s="191" t="s">
        <v>71</v>
      </c>
      <c r="E132" s="203" t="s">
        <v>138</v>
      </c>
      <c r="F132" s="203" t="s">
        <v>432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SUM(P133:P144)</f>
        <v>0</v>
      </c>
      <c r="Q132" s="197"/>
      <c r="R132" s="198">
        <f>SUM(R133:R144)</f>
        <v>178.23763589999999</v>
      </c>
      <c r="S132" s="197"/>
      <c r="T132" s="199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80</v>
      </c>
      <c r="AY132" s="200" t="s">
        <v>131</v>
      </c>
      <c r="BK132" s="202">
        <f>SUM(BK133:BK144)</f>
        <v>0</v>
      </c>
    </row>
    <row r="133" s="2" customFormat="1" ht="16.5" customHeight="1">
      <c r="A133" s="39"/>
      <c r="B133" s="40"/>
      <c r="C133" s="205" t="s">
        <v>196</v>
      </c>
      <c r="D133" s="205" t="s">
        <v>133</v>
      </c>
      <c r="E133" s="206" t="s">
        <v>605</v>
      </c>
      <c r="F133" s="207" t="s">
        <v>606</v>
      </c>
      <c r="G133" s="208" t="s">
        <v>136</v>
      </c>
      <c r="H133" s="209">
        <v>86.25</v>
      </c>
      <c r="I133" s="210"/>
      <c r="J133" s="211">
        <f>ROUND(I133*H133,2)</f>
        <v>0</v>
      </c>
      <c r="K133" s="207" t="s">
        <v>137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138</v>
      </c>
      <c r="AT133" s="216" t="s">
        <v>133</v>
      </c>
      <c r="AU133" s="216" t="s">
        <v>82</v>
      </c>
      <c r="AY133" s="18" t="s">
        <v>131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138</v>
      </c>
      <c r="BM133" s="216" t="s">
        <v>607</v>
      </c>
    </row>
    <row r="134" s="2" customFormat="1">
      <c r="A134" s="39"/>
      <c r="B134" s="40"/>
      <c r="C134" s="41"/>
      <c r="D134" s="218" t="s">
        <v>140</v>
      </c>
      <c r="E134" s="41"/>
      <c r="F134" s="219" t="s">
        <v>608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140</v>
      </c>
      <c r="AU134" s="18" t="s">
        <v>82</v>
      </c>
    </row>
    <row r="135" s="2" customFormat="1">
      <c r="A135" s="39"/>
      <c r="B135" s="40"/>
      <c r="C135" s="41"/>
      <c r="D135" s="223" t="s">
        <v>142</v>
      </c>
      <c r="E135" s="41"/>
      <c r="F135" s="224" t="s">
        <v>609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142</v>
      </c>
      <c r="AU135" s="18" t="s">
        <v>82</v>
      </c>
    </row>
    <row r="136" s="13" customFormat="1">
      <c r="A136" s="13"/>
      <c r="B136" s="226"/>
      <c r="C136" s="227"/>
      <c r="D136" s="218" t="s">
        <v>215</v>
      </c>
      <c r="E136" s="228" t="s">
        <v>19</v>
      </c>
      <c r="F136" s="229" t="s">
        <v>596</v>
      </c>
      <c r="G136" s="227"/>
      <c r="H136" s="230">
        <v>86.25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215</v>
      </c>
      <c r="AU136" s="236" t="s">
        <v>82</v>
      </c>
      <c r="AV136" s="13" t="s">
        <v>82</v>
      </c>
      <c r="AW136" s="13" t="s">
        <v>33</v>
      </c>
      <c r="AX136" s="13" t="s">
        <v>80</v>
      </c>
      <c r="AY136" s="236" t="s">
        <v>131</v>
      </c>
    </row>
    <row r="137" s="2" customFormat="1" ht="16.5" customHeight="1">
      <c r="A137" s="39"/>
      <c r="B137" s="40"/>
      <c r="C137" s="205" t="s">
        <v>202</v>
      </c>
      <c r="D137" s="205" t="s">
        <v>133</v>
      </c>
      <c r="E137" s="206" t="s">
        <v>561</v>
      </c>
      <c r="F137" s="207" t="s">
        <v>562</v>
      </c>
      <c r="G137" s="208" t="s">
        <v>211</v>
      </c>
      <c r="H137" s="209">
        <v>53.479999999999997</v>
      </c>
      <c r="I137" s="210"/>
      <c r="J137" s="211">
        <f>ROUND(I137*H137,2)</f>
        <v>0</v>
      </c>
      <c r="K137" s="207" t="s">
        <v>137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2.13408</v>
      </c>
      <c r="R137" s="214">
        <f>Q137*H137</f>
        <v>114.1305984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138</v>
      </c>
      <c r="AT137" s="216" t="s">
        <v>133</v>
      </c>
      <c r="AU137" s="216" t="s">
        <v>82</v>
      </c>
      <c r="AY137" s="18" t="s">
        <v>131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138</v>
      </c>
      <c r="BM137" s="216" t="s">
        <v>610</v>
      </c>
    </row>
    <row r="138" s="2" customFormat="1">
      <c r="A138" s="39"/>
      <c r="B138" s="40"/>
      <c r="C138" s="41"/>
      <c r="D138" s="218" t="s">
        <v>140</v>
      </c>
      <c r="E138" s="41"/>
      <c r="F138" s="219" t="s">
        <v>564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82</v>
      </c>
    </row>
    <row r="139" s="2" customFormat="1">
      <c r="A139" s="39"/>
      <c r="B139" s="40"/>
      <c r="C139" s="41"/>
      <c r="D139" s="223" t="s">
        <v>142</v>
      </c>
      <c r="E139" s="41"/>
      <c r="F139" s="224" t="s">
        <v>565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142</v>
      </c>
      <c r="AU139" s="18" t="s">
        <v>82</v>
      </c>
    </row>
    <row r="140" s="13" customFormat="1">
      <c r="A140" s="13"/>
      <c r="B140" s="226"/>
      <c r="C140" s="227"/>
      <c r="D140" s="218" t="s">
        <v>215</v>
      </c>
      <c r="E140" s="228" t="s">
        <v>19</v>
      </c>
      <c r="F140" s="229" t="s">
        <v>611</v>
      </c>
      <c r="G140" s="227"/>
      <c r="H140" s="230">
        <v>53.479999999999997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215</v>
      </c>
      <c r="AU140" s="236" t="s">
        <v>82</v>
      </c>
      <c r="AV140" s="13" t="s">
        <v>82</v>
      </c>
      <c r="AW140" s="13" t="s">
        <v>33</v>
      </c>
      <c r="AX140" s="13" t="s">
        <v>80</v>
      </c>
      <c r="AY140" s="236" t="s">
        <v>131</v>
      </c>
    </row>
    <row r="141" s="2" customFormat="1" ht="16.5" customHeight="1">
      <c r="A141" s="39"/>
      <c r="B141" s="40"/>
      <c r="C141" s="205" t="s">
        <v>208</v>
      </c>
      <c r="D141" s="205" t="s">
        <v>133</v>
      </c>
      <c r="E141" s="206" t="s">
        <v>612</v>
      </c>
      <c r="F141" s="207" t="s">
        <v>613</v>
      </c>
      <c r="G141" s="208" t="s">
        <v>136</v>
      </c>
      <c r="H141" s="209">
        <v>86.25</v>
      </c>
      <c r="I141" s="210"/>
      <c r="J141" s="211">
        <f>ROUND(I141*H141,2)</f>
        <v>0</v>
      </c>
      <c r="K141" s="207" t="s">
        <v>137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0.74326999999999999</v>
      </c>
      <c r="R141" s="214">
        <f>Q141*H141</f>
        <v>64.107037500000004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138</v>
      </c>
      <c r="AT141" s="216" t="s">
        <v>133</v>
      </c>
      <c r="AU141" s="216" t="s">
        <v>82</v>
      </c>
      <c r="AY141" s="18" t="s">
        <v>131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138</v>
      </c>
      <c r="BM141" s="216" t="s">
        <v>614</v>
      </c>
    </row>
    <row r="142" s="2" customFormat="1">
      <c r="A142" s="39"/>
      <c r="B142" s="40"/>
      <c r="C142" s="41"/>
      <c r="D142" s="218" t="s">
        <v>140</v>
      </c>
      <c r="E142" s="41"/>
      <c r="F142" s="219" t="s">
        <v>615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82</v>
      </c>
    </row>
    <row r="143" s="2" customFormat="1">
      <c r="A143" s="39"/>
      <c r="B143" s="40"/>
      <c r="C143" s="41"/>
      <c r="D143" s="223" t="s">
        <v>142</v>
      </c>
      <c r="E143" s="41"/>
      <c r="F143" s="224" t="s">
        <v>616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142</v>
      </c>
      <c r="AU143" s="18" t="s">
        <v>82</v>
      </c>
    </row>
    <row r="144" s="13" customFormat="1">
      <c r="A144" s="13"/>
      <c r="B144" s="226"/>
      <c r="C144" s="227"/>
      <c r="D144" s="218" t="s">
        <v>215</v>
      </c>
      <c r="E144" s="228" t="s">
        <v>19</v>
      </c>
      <c r="F144" s="229" t="s">
        <v>596</v>
      </c>
      <c r="G144" s="227"/>
      <c r="H144" s="230">
        <v>86.25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215</v>
      </c>
      <c r="AU144" s="236" t="s">
        <v>82</v>
      </c>
      <c r="AV144" s="13" t="s">
        <v>82</v>
      </c>
      <c r="AW144" s="13" t="s">
        <v>33</v>
      </c>
      <c r="AX144" s="13" t="s">
        <v>80</v>
      </c>
      <c r="AY144" s="236" t="s">
        <v>131</v>
      </c>
    </row>
    <row r="145" s="12" customFormat="1" ht="22.8" customHeight="1">
      <c r="A145" s="12"/>
      <c r="B145" s="189"/>
      <c r="C145" s="190"/>
      <c r="D145" s="191" t="s">
        <v>71</v>
      </c>
      <c r="E145" s="203" t="s">
        <v>346</v>
      </c>
      <c r="F145" s="203" t="s">
        <v>347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SUM(P146:P148)</f>
        <v>0</v>
      </c>
      <c r="Q145" s="197"/>
      <c r="R145" s="198">
        <f>SUM(R146:R148)</f>
        <v>0</v>
      </c>
      <c r="S145" s="197"/>
      <c r="T145" s="199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71</v>
      </c>
      <c r="AU145" s="201" t="s">
        <v>80</v>
      </c>
      <c r="AY145" s="200" t="s">
        <v>131</v>
      </c>
      <c r="BK145" s="202">
        <f>SUM(BK146:BK148)</f>
        <v>0</v>
      </c>
    </row>
    <row r="146" s="2" customFormat="1" ht="16.5" customHeight="1">
      <c r="A146" s="39"/>
      <c r="B146" s="40"/>
      <c r="C146" s="205" t="s">
        <v>217</v>
      </c>
      <c r="D146" s="205" t="s">
        <v>133</v>
      </c>
      <c r="E146" s="206" t="s">
        <v>349</v>
      </c>
      <c r="F146" s="207" t="s">
        <v>350</v>
      </c>
      <c r="G146" s="208" t="s">
        <v>296</v>
      </c>
      <c r="H146" s="209">
        <v>178.471</v>
      </c>
      <c r="I146" s="210"/>
      <c r="J146" s="211">
        <f>ROUND(I146*H146,2)</f>
        <v>0</v>
      </c>
      <c r="K146" s="207" t="s">
        <v>137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138</v>
      </c>
      <c r="AT146" s="216" t="s">
        <v>133</v>
      </c>
      <c r="AU146" s="216" t="s">
        <v>82</v>
      </c>
      <c r="AY146" s="18" t="s">
        <v>131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138</v>
      </c>
      <c r="BM146" s="216" t="s">
        <v>617</v>
      </c>
    </row>
    <row r="147" s="2" customFormat="1">
      <c r="A147" s="39"/>
      <c r="B147" s="40"/>
      <c r="C147" s="41"/>
      <c r="D147" s="218" t="s">
        <v>140</v>
      </c>
      <c r="E147" s="41"/>
      <c r="F147" s="219" t="s">
        <v>352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140</v>
      </c>
      <c r="AU147" s="18" t="s">
        <v>82</v>
      </c>
    </row>
    <row r="148" s="2" customFormat="1">
      <c r="A148" s="39"/>
      <c r="B148" s="40"/>
      <c r="C148" s="41"/>
      <c r="D148" s="223" t="s">
        <v>142</v>
      </c>
      <c r="E148" s="41"/>
      <c r="F148" s="224" t="s">
        <v>353</v>
      </c>
      <c r="G148" s="41"/>
      <c r="H148" s="41"/>
      <c r="I148" s="220"/>
      <c r="J148" s="41"/>
      <c r="K148" s="41"/>
      <c r="L148" s="45"/>
      <c r="M148" s="268"/>
      <c r="N148" s="269"/>
      <c r="O148" s="270"/>
      <c r="P148" s="270"/>
      <c r="Q148" s="270"/>
      <c r="R148" s="270"/>
      <c r="S148" s="270"/>
      <c r="T148" s="27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142</v>
      </c>
      <c r="AU148" s="18" t="s">
        <v>82</v>
      </c>
    </row>
    <row r="149" s="2" customFormat="1" ht="6.96" customHeight="1">
      <c r="A149" s="39"/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1NpNTIFdR7g5VezuR4S83faehZI40VI0jiNxl/xpBM1q/cEJOU95zHmSBRzJ1TKZQd87tHCx3cXl5mH3wsGFCQ==" hashValue="cJVUBwpBkQjid9L6p7WIFhF0/ZmqjrTfk6RpWsC9pGKV/HKEceQkHwqh3eufbtQAmAWlHsBJYlNCqFXLznhyfw==" algorithmName="SHA-512" password="CC35"/>
  <autoFilter ref="C83:K148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22251105"/>
    <hyperlink ref="F93" r:id="rId2" display="https://podminky.urs.cz/item/CS_URS_2023_01/132251102"/>
    <hyperlink ref="F97" r:id="rId3" display="https://podminky.urs.cz/item/CS_URS_2023_01/162351103"/>
    <hyperlink ref="F104" r:id="rId4" display="https://podminky.urs.cz/item/CS_URS_2023_01/171151103"/>
    <hyperlink ref="F111" r:id="rId5" display="https://podminky.urs.cz/item/CS_URS_2023_01/181951112"/>
    <hyperlink ref="F115" r:id="rId6" display="https://podminky.urs.cz/item/CS_URS_2023_01/182151111"/>
    <hyperlink ref="F120" r:id="rId7" display="https://podminky.urs.cz/item/CS_URS_2023_01/321311116"/>
    <hyperlink ref="F125" r:id="rId8" display="https://podminky.urs.cz/item/CS_URS_2023_01/321351010"/>
    <hyperlink ref="F130" r:id="rId9" display="https://podminky.urs.cz/item/CS_URS_2023_01/321352010"/>
    <hyperlink ref="F135" r:id="rId10" display="https://podminky.urs.cz/item/CS_URS_2023_01/451314214"/>
    <hyperlink ref="F139" r:id="rId11" display="https://podminky.urs.cz/item/CS_URS_2023_01/462511370"/>
    <hyperlink ref="F143" r:id="rId12" display="https://podminky.urs.cz/item/CS_URS_2023_01/465513127"/>
    <hyperlink ref="F148" r:id="rId13" display="https://podminky.urs.cz/item/CS_URS_2023_01/998321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4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Malá vodní nádrž MVN1 a Vedlejší polní cesta VC4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618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ROUND((SUM(BE82:BE150)),  2)</f>
        <v>0</v>
      </c>
      <c r="G33" s="39"/>
      <c r="H33" s="39"/>
      <c r="I33" s="149">
        <v>0.20999999999999999</v>
      </c>
      <c r="J33" s="148">
        <f>ROUND(((SUM(BE82:BE150))*I33),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ROUND((SUM(BF82:BF150)),  2)</f>
        <v>0</v>
      </c>
      <c r="G34" s="39"/>
      <c r="H34" s="39"/>
      <c r="I34" s="149">
        <v>0.14999999999999999</v>
      </c>
      <c r="J34" s="148">
        <f>ROUND(((SUM(BF82:BF150))*I34),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ROUND((SUM(BG82:BG150)),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ROUND((SUM(BH82:BH150)),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ROUND((SUM(BI82:BI150)),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Malá vodní nádrž MVN1 a Vedlejší polní cesta VC4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01.5 - náhradní výsadba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Poustka</v>
      </c>
      <c r="G52" s="41"/>
      <c r="H52" s="41"/>
      <c r="I52" s="33" t="s">
        <v>23</v>
      </c>
      <c r="J52" s="73" t="str">
        <f>IF(J12="","",J12)</f>
        <v>14. 1. 2023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31</v>
      </c>
      <c r="J54" s="37" t="str">
        <f>E21</f>
        <v>Ing. Tomáš Pecival, Ph.D.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Pecival, Ph.D.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108</v>
      </c>
      <c r="D57" s="163"/>
      <c r="E57" s="163"/>
      <c r="F57" s="163"/>
      <c r="G57" s="163"/>
      <c r="H57" s="163"/>
      <c r="I57" s="163"/>
      <c r="J57" s="164" t="s">
        <v>109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110</v>
      </c>
    </row>
    <row r="60" s="9" customFormat="1" ht="24.96" customHeight="1">
      <c r="A60" s="9"/>
      <c r="B60" s="166"/>
      <c r="C60" s="167"/>
      <c r="D60" s="168" t="s">
        <v>111</v>
      </c>
      <c r="E60" s="169"/>
      <c r="F60" s="169"/>
      <c r="G60" s="169"/>
      <c r="H60" s="169"/>
      <c r="I60" s="169"/>
      <c r="J60" s="170">
        <f>J83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112</v>
      </c>
      <c r="E61" s="175"/>
      <c r="F61" s="175"/>
      <c r="G61" s="175"/>
      <c r="H61" s="175"/>
      <c r="I61" s="175"/>
      <c r="J61" s="176">
        <f>J84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115</v>
      </c>
      <c r="E62" s="175"/>
      <c r="F62" s="175"/>
      <c r="G62" s="175"/>
      <c r="H62" s="175"/>
      <c r="I62" s="175"/>
      <c r="J62" s="176">
        <f>J148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1" t="str">
        <f>E7</f>
        <v>Malá vodní nádrž MVN1 a Vedlejší polní cesta VC4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105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01.5 - náhradní výsadba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Poustka</v>
      </c>
      <c r="G76" s="41"/>
      <c r="H76" s="41"/>
      <c r="I76" s="33" t="s">
        <v>23</v>
      </c>
      <c r="J76" s="73" t="str">
        <f>IF(J12="","",J12)</f>
        <v>14. 1. 2023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25</v>
      </c>
      <c r="D78" s="41"/>
      <c r="E78" s="41"/>
      <c r="F78" s="28" t="str">
        <f>E15</f>
        <v>Státní pozemkový úřad</v>
      </c>
      <c r="G78" s="41"/>
      <c r="H78" s="41"/>
      <c r="I78" s="33" t="s">
        <v>31</v>
      </c>
      <c r="J78" s="37" t="str">
        <f>E21</f>
        <v>Ing. Tomáš Pecival, Ph.D.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Ing. Tomáš Pecival, Ph.D.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8"/>
      <c r="B81" s="179"/>
      <c r="C81" s="180" t="s">
        <v>117</v>
      </c>
      <c r="D81" s="181" t="s">
        <v>57</v>
      </c>
      <c r="E81" s="181" t="s">
        <v>53</v>
      </c>
      <c r="F81" s="181" t="s">
        <v>54</v>
      </c>
      <c r="G81" s="181" t="s">
        <v>118</v>
      </c>
      <c r="H81" s="181" t="s">
        <v>119</v>
      </c>
      <c r="I81" s="181" t="s">
        <v>120</v>
      </c>
      <c r="J81" s="181" t="s">
        <v>109</v>
      </c>
      <c r="K81" s="182" t="s">
        <v>121</v>
      </c>
      <c r="L81" s="183"/>
      <c r="M81" s="93" t="s">
        <v>19</v>
      </c>
      <c r="N81" s="94" t="s">
        <v>42</v>
      </c>
      <c r="O81" s="94" t="s">
        <v>122</v>
      </c>
      <c r="P81" s="94" t="s">
        <v>123</v>
      </c>
      <c r="Q81" s="94" t="s">
        <v>124</v>
      </c>
      <c r="R81" s="94" t="s">
        <v>125</v>
      </c>
      <c r="S81" s="94" t="s">
        <v>126</v>
      </c>
      <c r="T81" s="95" t="s">
        <v>127</v>
      </c>
      <c r="U81" s="178"/>
      <c r="V81" s="178"/>
      <c r="W81" s="178"/>
      <c r="X81" s="178"/>
      <c r="Y81" s="178"/>
      <c r="Z81" s="178"/>
      <c r="AA81" s="178"/>
      <c r="AB81" s="178"/>
      <c r="AC81" s="178"/>
      <c r="AD81" s="178"/>
      <c r="AE81" s="178"/>
    </row>
    <row r="82" s="2" customFormat="1" ht="22.8" customHeight="1">
      <c r="A82" s="39"/>
      <c r="B82" s="40"/>
      <c r="C82" s="100" t="s">
        <v>128</v>
      </c>
      <c r="D82" s="41"/>
      <c r="E82" s="41"/>
      <c r="F82" s="41"/>
      <c r="G82" s="41"/>
      <c r="H82" s="41"/>
      <c r="I82" s="41"/>
      <c r="J82" s="184">
        <f>BK82</f>
        <v>0</v>
      </c>
      <c r="K82" s="41"/>
      <c r="L82" s="45"/>
      <c r="M82" s="96"/>
      <c r="N82" s="185"/>
      <c r="O82" s="97"/>
      <c r="P82" s="186">
        <f>P83</f>
        <v>0</v>
      </c>
      <c r="Q82" s="97"/>
      <c r="R82" s="186">
        <f>R83</f>
        <v>3.6475999999999997</v>
      </c>
      <c r="S82" s="97"/>
      <c r="T82" s="187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110</v>
      </c>
      <c r="BK82" s="188">
        <f>BK83</f>
        <v>0</v>
      </c>
    </row>
    <row r="83" s="12" customFormat="1" ht="25.92" customHeight="1">
      <c r="A83" s="12"/>
      <c r="B83" s="189"/>
      <c r="C83" s="190"/>
      <c r="D83" s="191" t="s">
        <v>71</v>
      </c>
      <c r="E83" s="192" t="s">
        <v>129</v>
      </c>
      <c r="F83" s="192" t="s">
        <v>130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P84+P148</f>
        <v>0</v>
      </c>
      <c r="Q83" s="197"/>
      <c r="R83" s="198">
        <f>R84+R148</f>
        <v>3.6475999999999997</v>
      </c>
      <c r="S83" s="197"/>
      <c r="T83" s="199">
        <f>T84+T148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80</v>
      </c>
      <c r="AT83" s="201" t="s">
        <v>71</v>
      </c>
      <c r="AU83" s="201" t="s">
        <v>72</v>
      </c>
      <c r="AY83" s="200" t="s">
        <v>131</v>
      </c>
      <c r="BK83" s="202">
        <f>BK84+BK148</f>
        <v>0</v>
      </c>
    </row>
    <row r="84" s="12" customFormat="1" ht="22.8" customHeight="1">
      <c r="A84" s="12"/>
      <c r="B84" s="189"/>
      <c r="C84" s="190"/>
      <c r="D84" s="191" t="s">
        <v>71</v>
      </c>
      <c r="E84" s="203" t="s">
        <v>80</v>
      </c>
      <c r="F84" s="203" t="s">
        <v>132</v>
      </c>
      <c r="G84" s="190"/>
      <c r="H84" s="190"/>
      <c r="I84" s="193"/>
      <c r="J84" s="204">
        <f>BK84</f>
        <v>0</v>
      </c>
      <c r="K84" s="190"/>
      <c r="L84" s="195"/>
      <c r="M84" s="196"/>
      <c r="N84" s="197"/>
      <c r="O84" s="197"/>
      <c r="P84" s="198">
        <f>SUM(P85:P147)</f>
        <v>0</v>
      </c>
      <c r="Q84" s="197"/>
      <c r="R84" s="198">
        <f>SUM(R85:R147)</f>
        <v>3.6475999999999997</v>
      </c>
      <c r="S84" s="197"/>
      <c r="T84" s="199">
        <f>SUM(T85:T147)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80</v>
      </c>
      <c r="AY84" s="200" t="s">
        <v>131</v>
      </c>
      <c r="BK84" s="202">
        <f>SUM(BK85:BK147)</f>
        <v>0</v>
      </c>
    </row>
    <row r="85" s="2" customFormat="1" ht="21.75" customHeight="1">
      <c r="A85" s="39"/>
      <c r="B85" s="40"/>
      <c r="C85" s="205" t="s">
        <v>80</v>
      </c>
      <c r="D85" s="205" t="s">
        <v>133</v>
      </c>
      <c r="E85" s="206" t="s">
        <v>619</v>
      </c>
      <c r="F85" s="207" t="s">
        <v>620</v>
      </c>
      <c r="G85" s="208" t="s">
        <v>161</v>
      </c>
      <c r="H85" s="209">
        <v>18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138</v>
      </c>
      <c r="AT85" s="216" t="s">
        <v>133</v>
      </c>
      <c r="AU85" s="216" t="s">
        <v>82</v>
      </c>
      <c r="AY85" s="18" t="s">
        <v>131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138</v>
      </c>
      <c r="BM85" s="216" t="s">
        <v>621</v>
      </c>
    </row>
    <row r="86" s="2" customFormat="1">
      <c r="A86" s="39"/>
      <c r="B86" s="40"/>
      <c r="C86" s="41"/>
      <c r="D86" s="218" t="s">
        <v>140</v>
      </c>
      <c r="E86" s="41"/>
      <c r="F86" s="219" t="s">
        <v>622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82</v>
      </c>
    </row>
    <row r="87" s="2" customFormat="1" ht="16.5" customHeight="1">
      <c r="A87" s="39"/>
      <c r="B87" s="40"/>
      <c r="C87" s="258" t="s">
        <v>82</v>
      </c>
      <c r="D87" s="258" t="s">
        <v>293</v>
      </c>
      <c r="E87" s="259" t="s">
        <v>623</v>
      </c>
      <c r="F87" s="260" t="s">
        <v>624</v>
      </c>
      <c r="G87" s="261" t="s">
        <v>296</v>
      </c>
      <c r="H87" s="262">
        <v>2.0249999999999999</v>
      </c>
      <c r="I87" s="263"/>
      <c r="J87" s="264">
        <f>ROUND(I87*H87,2)</f>
        <v>0</v>
      </c>
      <c r="K87" s="260" t="s">
        <v>137</v>
      </c>
      <c r="L87" s="265"/>
      <c r="M87" s="266" t="s">
        <v>19</v>
      </c>
      <c r="N87" s="267" t="s">
        <v>43</v>
      </c>
      <c r="O87" s="85"/>
      <c r="P87" s="214">
        <f>O87*H87</f>
        <v>0</v>
      </c>
      <c r="Q87" s="214">
        <v>1</v>
      </c>
      <c r="R87" s="214">
        <f>Q87*H87</f>
        <v>2.0249999999999999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184</v>
      </c>
      <c r="AT87" s="216" t="s">
        <v>293</v>
      </c>
      <c r="AU87" s="216" t="s">
        <v>82</v>
      </c>
      <c r="AY87" s="18" t="s">
        <v>131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138</v>
      </c>
      <c r="BM87" s="216" t="s">
        <v>625</v>
      </c>
    </row>
    <row r="88" s="2" customFormat="1">
      <c r="A88" s="39"/>
      <c r="B88" s="40"/>
      <c r="C88" s="41"/>
      <c r="D88" s="218" t="s">
        <v>140</v>
      </c>
      <c r="E88" s="41"/>
      <c r="F88" s="219" t="s">
        <v>624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140</v>
      </c>
      <c r="AU88" s="18" t="s">
        <v>82</v>
      </c>
    </row>
    <row r="89" s="13" customFormat="1">
      <c r="A89" s="13"/>
      <c r="B89" s="226"/>
      <c r="C89" s="227"/>
      <c r="D89" s="218" t="s">
        <v>215</v>
      </c>
      <c r="E89" s="228" t="s">
        <v>19</v>
      </c>
      <c r="F89" s="229" t="s">
        <v>626</v>
      </c>
      <c r="G89" s="227"/>
      <c r="H89" s="230">
        <v>2.0249999999999999</v>
      </c>
      <c r="I89" s="231"/>
      <c r="J89" s="227"/>
      <c r="K89" s="227"/>
      <c r="L89" s="232"/>
      <c r="M89" s="233"/>
      <c r="N89" s="234"/>
      <c r="O89" s="234"/>
      <c r="P89" s="234"/>
      <c r="Q89" s="234"/>
      <c r="R89" s="234"/>
      <c r="S89" s="234"/>
      <c r="T89" s="235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6" t="s">
        <v>215</v>
      </c>
      <c r="AU89" s="236" t="s">
        <v>82</v>
      </c>
      <c r="AV89" s="13" t="s">
        <v>82</v>
      </c>
      <c r="AW89" s="13" t="s">
        <v>33</v>
      </c>
      <c r="AX89" s="13" t="s">
        <v>72</v>
      </c>
      <c r="AY89" s="236" t="s">
        <v>131</v>
      </c>
    </row>
    <row r="90" s="15" customFormat="1">
      <c r="A90" s="15"/>
      <c r="B90" s="247"/>
      <c r="C90" s="248"/>
      <c r="D90" s="218" t="s">
        <v>215</v>
      </c>
      <c r="E90" s="249" t="s">
        <v>19</v>
      </c>
      <c r="F90" s="250" t="s">
        <v>260</v>
      </c>
      <c r="G90" s="248"/>
      <c r="H90" s="251">
        <v>2.0249999999999999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7" t="s">
        <v>215</v>
      </c>
      <c r="AU90" s="257" t="s">
        <v>82</v>
      </c>
      <c r="AV90" s="15" t="s">
        <v>138</v>
      </c>
      <c r="AW90" s="15" t="s">
        <v>33</v>
      </c>
      <c r="AX90" s="15" t="s">
        <v>80</v>
      </c>
      <c r="AY90" s="257" t="s">
        <v>131</v>
      </c>
    </row>
    <row r="91" s="2" customFormat="1" ht="16.5" customHeight="1">
      <c r="A91" s="39"/>
      <c r="B91" s="40"/>
      <c r="C91" s="258" t="s">
        <v>152</v>
      </c>
      <c r="D91" s="258" t="s">
        <v>293</v>
      </c>
      <c r="E91" s="259" t="s">
        <v>627</v>
      </c>
      <c r="F91" s="260" t="s">
        <v>628</v>
      </c>
      <c r="G91" s="261" t="s">
        <v>211</v>
      </c>
      <c r="H91" s="262">
        <v>0.67500000000000004</v>
      </c>
      <c r="I91" s="263"/>
      <c r="J91" s="264">
        <f>ROUND(I91*H91,2)</f>
        <v>0</v>
      </c>
      <c r="K91" s="260" t="s">
        <v>137</v>
      </c>
      <c r="L91" s="265"/>
      <c r="M91" s="266" t="s">
        <v>19</v>
      </c>
      <c r="N91" s="267" t="s">
        <v>43</v>
      </c>
      <c r="O91" s="85"/>
      <c r="P91" s="214">
        <f>O91*H91</f>
        <v>0</v>
      </c>
      <c r="Q91" s="214">
        <v>0.22</v>
      </c>
      <c r="R91" s="214">
        <f>Q91*H91</f>
        <v>0.14850000000000002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184</v>
      </c>
      <c r="AT91" s="216" t="s">
        <v>293</v>
      </c>
      <c r="AU91" s="216" t="s">
        <v>82</v>
      </c>
      <c r="AY91" s="18" t="s">
        <v>131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138</v>
      </c>
      <c r="BM91" s="216" t="s">
        <v>629</v>
      </c>
    </row>
    <row r="92" s="2" customFormat="1">
      <c r="A92" s="39"/>
      <c r="B92" s="40"/>
      <c r="C92" s="41"/>
      <c r="D92" s="218" t="s">
        <v>140</v>
      </c>
      <c r="E92" s="41"/>
      <c r="F92" s="219" t="s">
        <v>628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82</v>
      </c>
    </row>
    <row r="93" s="2" customFormat="1">
      <c r="A93" s="39"/>
      <c r="B93" s="40"/>
      <c r="C93" s="41"/>
      <c r="D93" s="218" t="s">
        <v>144</v>
      </c>
      <c r="E93" s="41"/>
      <c r="F93" s="225" t="s">
        <v>630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144</v>
      </c>
      <c r="AU93" s="18" t="s">
        <v>82</v>
      </c>
    </row>
    <row r="94" s="13" customFormat="1">
      <c r="A94" s="13"/>
      <c r="B94" s="226"/>
      <c r="C94" s="227"/>
      <c r="D94" s="218" t="s">
        <v>215</v>
      </c>
      <c r="E94" s="228" t="s">
        <v>19</v>
      </c>
      <c r="F94" s="229" t="s">
        <v>631</v>
      </c>
      <c r="G94" s="227"/>
      <c r="H94" s="230">
        <v>0.67500000000000004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215</v>
      </c>
      <c r="AU94" s="236" t="s">
        <v>82</v>
      </c>
      <c r="AV94" s="13" t="s">
        <v>82</v>
      </c>
      <c r="AW94" s="13" t="s">
        <v>33</v>
      </c>
      <c r="AX94" s="13" t="s">
        <v>72</v>
      </c>
      <c r="AY94" s="236" t="s">
        <v>131</v>
      </c>
    </row>
    <row r="95" s="15" customFormat="1">
      <c r="A95" s="15"/>
      <c r="B95" s="247"/>
      <c r="C95" s="248"/>
      <c r="D95" s="218" t="s">
        <v>215</v>
      </c>
      <c r="E95" s="249" t="s">
        <v>19</v>
      </c>
      <c r="F95" s="250" t="s">
        <v>260</v>
      </c>
      <c r="G95" s="248"/>
      <c r="H95" s="251">
        <v>0.67500000000000004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7" t="s">
        <v>215</v>
      </c>
      <c r="AU95" s="257" t="s">
        <v>82</v>
      </c>
      <c r="AV95" s="15" t="s">
        <v>138</v>
      </c>
      <c r="AW95" s="15" t="s">
        <v>33</v>
      </c>
      <c r="AX95" s="15" t="s">
        <v>80</v>
      </c>
      <c r="AY95" s="257" t="s">
        <v>131</v>
      </c>
    </row>
    <row r="96" s="2" customFormat="1" ht="16.5" customHeight="1">
      <c r="A96" s="39"/>
      <c r="B96" s="40"/>
      <c r="C96" s="258" t="s">
        <v>138</v>
      </c>
      <c r="D96" s="258" t="s">
        <v>293</v>
      </c>
      <c r="E96" s="259" t="s">
        <v>632</v>
      </c>
      <c r="F96" s="260" t="s">
        <v>633</v>
      </c>
      <c r="G96" s="261" t="s">
        <v>296</v>
      </c>
      <c r="H96" s="262">
        <v>0.81000000000000005</v>
      </c>
      <c r="I96" s="263"/>
      <c r="J96" s="264">
        <f>ROUND(I96*H96,2)</f>
        <v>0</v>
      </c>
      <c r="K96" s="260" t="s">
        <v>137</v>
      </c>
      <c r="L96" s="265"/>
      <c r="M96" s="266" t="s">
        <v>19</v>
      </c>
      <c r="N96" s="267" t="s">
        <v>43</v>
      </c>
      <c r="O96" s="85"/>
      <c r="P96" s="214">
        <f>O96*H96</f>
        <v>0</v>
      </c>
      <c r="Q96" s="214">
        <v>1</v>
      </c>
      <c r="R96" s="214">
        <f>Q96*H96</f>
        <v>0.81000000000000005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184</v>
      </c>
      <c r="AT96" s="216" t="s">
        <v>293</v>
      </c>
      <c r="AU96" s="216" t="s">
        <v>82</v>
      </c>
      <c r="AY96" s="18" t="s">
        <v>131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138</v>
      </c>
      <c r="BM96" s="216" t="s">
        <v>634</v>
      </c>
    </row>
    <row r="97" s="2" customFormat="1">
      <c r="A97" s="39"/>
      <c r="B97" s="40"/>
      <c r="C97" s="41"/>
      <c r="D97" s="218" t="s">
        <v>140</v>
      </c>
      <c r="E97" s="41"/>
      <c r="F97" s="219" t="s">
        <v>633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82</v>
      </c>
    </row>
    <row r="98" s="13" customFormat="1">
      <c r="A98" s="13"/>
      <c r="B98" s="226"/>
      <c r="C98" s="227"/>
      <c r="D98" s="218" t="s">
        <v>215</v>
      </c>
      <c r="E98" s="228" t="s">
        <v>19</v>
      </c>
      <c r="F98" s="229" t="s">
        <v>635</v>
      </c>
      <c r="G98" s="227"/>
      <c r="H98" s="230">
        <v>0.81000000000000005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215</v>
      </c>
      <c r="AU98" s="236" t="s">
        <v>82</v>
      </c>
      <c r="AV98" s="13" t="s">
        <v>82</v>
      </c>
      <c r="AW98" s="13" t="s">
        <v>33</v>
      </c>
      <c r="AX98" s="13" t="s">
        <v>72</v>
      </c>
      <c r="AY98" s="236" t="s">
        <v>131</v>
      </c>
    </row>
    <row r="99" s="15" customFormat="1">
      <c r="A99" s="15"/>
      <c r="B99" s="247"/>
      <c r="C99" s="248"/>
      <c r="D99" s="218" t="s">
        <v>215</v>
      </c>
      <c r="E99" s="249" t="s">
        <v>19</v>
      </c>
      <c r="F99" s="250" t="s">
        <v>260</v>
      </c>
      <c r="G99" s="248"/>
      <c r="H99" s="251">
        <v>0.81000000000000005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215</v>
      </c>
      <c r="AU99" s="257" t="s">
        <v>82</v>
      </c>
      <c r="AV99" s="15" t="s">
        <v>138</v>
      </c>
      <c r="AW99" s="15" t="s">
        <v>33</v>
      </c>
      <c r="AX99" s="15" t="s">
        <v>80</v>
      </c>
      <c r="AY99" s="257" t="s">
        <v>131</v>
      </c>
    </row>
    <row r="100" s="2" customFormat="1" ht="16.5" customHeight="1">
      <c r="A100" s="39"/>
      <c r="B100" s="40"/>
      <c r="C100" s="258" t="s">
        <v>166</v>
      </c>
      <c r="D100" s="258" t="s">
        <v>293</v>
      </c>
      <c r="E100" s="259" t="s">
        <v>636</v>
      </c>
      <c r="F100" s="260" t="s">
        <v>637</v>
      </c>
      <c r="G100" s="261" t="s">
        <v>638</v>
      </c>
      <c r="H100" s="262">
        <v>18</v>
      </c>
      <c r="I100" s="263"/>
      <c r="J100" s="264">
        <f>ROUND(I100*H100,2)</f>
        <v>0</v>
      </c>
      <c r="K100" s="260" t="s">
        <v>19</v>
      </c>
      <c r="L100" s="265"/>
      <c r="M100" s="266" t="s">
        <v>19</v>
      </c>
      <c r="N100" s="267" t="s">
        <v>43</v>
      </c>
      <c r="O100" s="85"/>
      <c r="P100" s="214">
        <f>O100*H100</f>
        <v>0</v>
      </c>
      <c r="Q100" s="214">
        <v>0.00020000000000000001</v>
      </c>
      <c r="R100" s="214">
        <f>Q100*H100</f>
        <v>0.0036000000000000003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184</v>
      </c>
      <c r="AT100" s="216" t="s">
        <v>293</v>
      </c>
      <c r="AU100" s="216" t="s">
        <v>82</v>
      </c>
      <c r="AY100" s="18" t="s">
        <v>131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138</v>
      </c>
      <c r="BM100" s="216" t="s">
        <v>639</v>
      </c>
    </row>
    <row r="101" s="2" customFormat="1">
      <c r="A101" s="39"/>
      <c r="B101" s="40"/>
      <c r="C101" s="41"/>
      <c r="D101" s="218" t="s">
        <v>140</v>
      </c>
      <c r="E101" s="41"/>
      <c r="F101" s="219" t="s">
        <v>640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82</v>
      </c>
    </row>
    <row r="102" s="13" customFormat="1">
      <c r="A102" s="13"/>
      <c r="B102" s="226"/>
      <c r="C102" s="227"/>
      <c r="D102" s="218" t="s">
        <v>215</v>
      </c>
      <c r="E102" s="228" t="s">
        <v>19</v>
      </c>
      <c r="F102" s="229" t="s">
        <v>247</v>
      </c>
      <c r="G102" s="227"/>
      <c r="H102" s="230">
        <v>18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215</v>
      </c>
      <c r="AU102" s="236" t="s">
        <v>82</v>
      </c>
      <c r="AV102" s="13" t="s">
        <v>82</v>
      </c>
      <c r="AW102" s="13" t="s">
        <v>33</v>
      </c>
      <c r="AX102" s="13" t="s">
        <v>72</v>
      </c>
      <c r="AY102" s="236" t="s">
        <v>131</v>
      </c>
    </row>
    <row r="103" s="15" customFormat="1">
      <c r="A103" s="15"/>
      <c r="B103" s="247"/>
      <c r="C103" s="248"/>
      <c r="D103" s="218" t="s">
        <v>215</v>
      </c>
      <c r="E103" s="249" t="s">
        <v>19</v>
      </c>
      <c r="F103" s="250" t="s">
        <v>260</v>
      </c>
      <c r="G103" s="248"/>
      <c r="H103" s="251">
        <v>18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215</v>
      </c>
      <c r="AU103" s="257" t="s">
        <v>82</v>
      </c>
      <c r="AV103" s="15" t="s">
        <v>138</v>
      </c>
      <c r="AW103" s="15" t="s">
        <v>33</v>
      </c>
      <c r="AX103" s="15" t="s">
        <v>80</v>
      </c>
      <c r="AY103" s="257" t="s">
        <v>131</v>
      </c>
    </row>
    <row r="104" s="2" customFormat="1" ht="16.5" customHeight="1">
      <c r="A104" s="39"/>
      <c r="B104" s="40"/>
      <c r="C104" s="205" t="s">
        <v>172</v>
      </c>
      <c r="D104" s="205" t="s">
        <v>133</v>
      </c>
      <c r="E104" s="206" t="s">
        <v>641</v>
      </c>
      <c r="F104" s="207" t="s">
        <v>642</v>
      </c>
      <c r="G104" s="208" t="s">
        <v>161</v>
      </c>
      <c r="H104" s="209">
        <v>11</v>
      </c>
      <c r="I104" s="210"/>
      <c r="J104" s="211">
        <f>ROUND(I104*H104,2)</f>
        <v>0</v>
      </c>
      <c r="K104" s="207" t="s">
        <v>137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138</v>
      </c>
      <c r="AT104" s="216" t="s">
        <v>133</v>
      </c>
      <c r="AU104" s="216" t="s">
        <v>82</v>
      </c>
      <c r="AY104" s="18" t="s">
        <v>131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138</v>
      </c>
      <c r="BM104" s="216" t="s">
        <v>643</v>
      </c>
    </row>
    <row r="105" s="2" customFormat="1">
      <c r="A105" s="39"/>
      <c r="B105" s="40"/>
      <c r="C105" s="41"/>
      <c r="D105" s="218" t="s">
        <v>140</v>
      </c>
      <c r="E105" s="41"/>
      <c r="F105" s="219" t="s">
        <v>644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82</v>
      </c>
    </row>
    <row r="106" s="2" customFormat="1">
      <c r="A106" s="39"/>
      <c r="B106" s="40"/>
      <c r="C106" s="41"/>
      <c r="D106" s="223" t="s">
        <v>142</v>
      </c>
      <c r="E106" s="41"/>
      <c r="F106" s="224" t="s">
        <v>645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142</v>
      </c>
      <c r="AU106" s="18" t="s">
        <v>82</v>
      </c>
    </row>
    <row r="107" s="2" customFormat="1" ht="16.5" customHeight="1">
      <c r="A107" s="39"/>
      <c r="B107" s="40"/>
      <c r="C107" s="205" t="s">
        <v>178</v>
      </c>
      <c r="D107" s="205" t="s">
        <v>133</v>
      </c>
      <c r="E107" s="206" t="s">
        <v>646</v>
      </c>
      <c r="F107" s="207" t="s">
        <v>647</v>
      </c>
      <c r="G107" s="208" t="s">
        <v>161</v>
      </c>
      <c r="H107" s="209">
        <v>7</v>
      </c>
      <c r="I107" s="210"/>
      <c r="J107" s="211">
        <f>ROUND(I107*H107,2)</f>
        <v>0</v>
      </c>
      <c r="K107" s="207" t="s">
        <v>137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138</v>
      </c>
      <c r="AT107" s="216" t="s">
        <v>133</v>
      </c>
      <c r="AU107" s="216" t="s">
        <v>82</v>
      </c>
      <c r="AY107" s="18" t="s">
        <v>131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138</v>
      </c>
      <c r="BM107" s="216" t="s">
        <v>648</v>
      </c>
    </row>
    <row r="108" s="2" customFormat="1">
      <c r="A108" s="39"/>
      <c r="B108" s="40"/>
      <c r="C108" s="41"/>
      <c r="D108" s="218" t="s">
        <v>140</v>
      </c>
      <c r="E108" s="41"/>
      <c r="F108" s="219" t="s">
        <v>649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140</v>
      </c>
      <c r="AU108" s="18" t="s">
        <v>82</v>
      </c>
    </row>
    <row r="109" s="2" customFormat="1">
      <c r="A109" s="39"/>
      <c r="B109" s="40"/>
      <c r="C109" s="41"/>
      <c r="D109" s="223" t="s">
        <v>142</v>
      </c>
      <c r="E109" s="41"/>
      <c r="F109" s="224" t="s">
        <v>650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142</v>
      </c>
      <c r="AU109" s="18" t="s">
        <v>82</v>
      </c>
    </row>
    <row r="110" s="2" customFormat="1" ht="16.5" customHeight="1">
      <c r="A110" s="39"/>
      <c r="B110" s="40"/>
      <c r="C110" s="258" t="s">
        <v>184</v>
      </c>
      <c r="D110" s="258" t="s">
        <v>293</v>
      </c>
      <c r="E110" s="259" t="s">
        <v>651</v>
      </c>
      <c r="F110" s="260" t="s">
        <v>652</v>
      </c>
      <c r="G110" s="261" t="s">
        <v>161</v>
      </c>
      <c r="H110" s="262">
        <v>3</v>
      </c>
      <c r="I110" s="263"/>
      <c r="J110" s="264">
        <f>ROUND(I110*H110,2)</f>
        <v>0</v>
      </c>
      <c r="K110" s="260" t="s">
        <v>137</v>
      </c>
      <c r="L110" s="265"/>
      <c r="M110" s="266" t="s">
        <v>19</v>
      </c>
      <c r="N110" s="267" t="s">
        <v>43</v>
      </c>
      <c r="O110" s="85"/>
      <c r="P110" s="214">
        <f>O110*H110</f>
        <v>0</v>
      </c>
      <c r="Q110" s="214">
        <v>0.027</v>
      </c>
      <c r="R110" s="214">
        <f>Q110*H110</f>
        <v>0.081000000000000003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184</v>
      </c>
      <c r="AT110" s="216" t="s">
        <v>293</v>
      </c>
      <c r="AU110" s="216" t="s">
        <v>82</v>
      </c>
      <c r="AY110" s="18" t="s">
        <v>131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138</v>
      </c>
      <c r="BM110" s="216" t="s">
        <v>653</v>
      </c>
    </row>
    <row r="111" s="2" customFormat="1">
      <c r="A111" s="39"/>
      <c r="B111" s="40"/>
      <c r="C111" s="41"/>
      <c r="D111" s="218" t="s">
        <v>140</v>
      </c>
      <c r="E111" s="41"/>
      <c r="F111" s="219" t="s">
        <v>652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140</v>
      </c>
      <c r="AU111" s="18" t="s">
        <v>82</v>
      </c>
    </row>
    <row r="112" s="2" customFormat="1" ht="16.5" customHeight="1">
      <c r="A112" s="39"/>
      <c r="B112" s="40"/>
      <c r="C112" s="258" t="s">
        <v>190</v>
      </c>
      <c r="D112" s="258" t="s">
        <v>293</v>
      </c>
      <c r="E112" s="259" t="s">
        <v>654</v>
      </c>
      <c r="F112" s="260" t="s">
        <v>655</v>
      </c>
      <c r="G112" s="261" t="s">
        <v>161</v>
      </c>
      <c r="H112" s="262">
        <v>4</v>
      </c>
      <c r="I112" s="263"/>
      <c r="J112" s="264">
        <f>ROUND(I112*H112,2)</f>
        <v>0</v>
      </c>
      <c r="K112" s="260" t="s">
        <v>19</v>
      </c>
      <c r="L112" s="265"/>
      <c r="M112" s="266" t="s">
        <v>19</v>
      </c>
      <c r="N112" s="267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184</v>
      </c>
      <c r="AT112" s="216" t="s">
        <v>293</v>
      </c>
      <c r="AU112" s="216" t="s">
        <v>82</v>
      </c>
      <c r="AY112" s="18" t="s">
        <v>131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138</v>
      </c>
      <c r="BM112" s="216" t="s">
        <v>656</v>
      </c>
    </row>
    <row r="113" s="2" customFormat="1">
      <c r="A113" s="39"/>
      <c r="B113" s="40"/>
      <c r="C113" s="41"/>
      <c r="D113" s="218" t="s">
        <v>140</v>
      </c>
      <c r="E113" s="41"/>
      <c r="F113" s="219" t="s">
        <v>655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82</v>
      </c>
    </row>
    <row r="114" s="2" customFormat="1" ht="16.5" customHeight="1">
      <c r="A114" s="39"/>
      <c r="B114" s="40"/>
      <c r="C114" s="258" t="s">
        <v>196</v>
      </c>
      <c r="D114" s="258" t="s">
        <v>293</v>
      </c>
      <c r="E114" s="259" t="s">
        <v>657</v>
      </c>
      <c r="F114" s="260" t="s">
        <v>658</v>
      </c>
      <c r="G114" s="261" t="s">
        <v>161</v>
      </c>
      <c r="H114" s="262">
        <v>6</v>
      </c>
      <c r="I114" s="263"/>
      <c r="J114" s="264">
        <f>ROUND(I114*H114,2)</f>
        <v>0</v>
      </c>
      <c r="K114" s="260" t="s">
        <v>19</v>
      </c>
      <c r="L114" s="265"/>
      <c r="M114" s="266" t="s">
        <v>19</v>
      </c>
      <c r="N114" s="267" t="s">
        <v>43</v>
      </c>
      <c r="O114" s="85"/>
      <c r="P114" s="214">
        <f>O114*H114</f>
        <v>0</v>
      </c>
      <c r="Q114" s="214">
        <v>0.0050000000000000001</v>
      </c>
      <c r="R114" s="214">
        <f>Q114*H114</f>
        <v>0.029999999999999999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184</v>
      </c>
      <c r="AT114" s="216" t="s">
        <v>293</v>
      </c>
      <c r="AU114" s="216" t="s">
        <v>82</v>
      </c>
      <c r="AY114" s="18" t="s">
        <v>131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138</v>
      </c>
      <c r="BM114" s="216" t="s">
        <v>659</v>
      </c>
    </row>
    <row r="115" s="2" customFormat="1">
      <c r="A115" s="39"/>
      <c r="B115" s="40"/>
      <c r="C115" s="41"/>
      <c r="D115" s="218" t="s">
        <v>140</v>
      </c>
      <c r="E115" s="41"/>
      <c r="F115" s="219" t="s">
        <v>658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140</v>
      </c>
      <c r="AU115" s="18" t="s">
        <v>82</v>
      </c>
    </row>
    <row r="116" s="2" customFormat="1" ht="16.5" customHeight="1">
      <c r="A116" s="39"/>
      <c r="B116" s="40"/>
      <c r="C116" s="258" t="s">
        <v>202</v>
      </c>
      <c r="D116" s="258" t="s">
        <v>293</v>
      </c>
      <c r="E116" s="259" t="s">
        <v>660</v>
      </c>
      <c r="F116" s="260" t="s">
        <v>661</v>
      </c>
      <c r="G116" s="261" t="s">
        <v>161</v>
      </c>
      <c r="H116" s="262">
        <v>5</v>
      </c>
      <c r="I116" s="263"/>
      <c r="J116" s="264">
        <f>ROUND(I116*H116,2)</f>
        <v>0</v>
      </c>
      <c r="K116" s="260" t="s">
        <v>19</v>
      </c>
      <c r="L116" s="265"/>
      <c r="M116" s="266" t="s">
        <v>19</v>
      </c>
      <c r="N116" s="267" t="s">
        <v>43</v>
      </c>
      <c r="O116" s="85"/>
      <c r="P116" s="214">
        <f>O116*H116</f>
        <v>0</v>
      </c>
      <c r="Q116" s="214">
        <v>0.0050000000000000001</v>
      </c>
      <c r="R116" s="214">
        <f>Q116*H116</f>
        <v>0.025000000000000001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184</v>
      </c>
      <c r="AT116" s="216" t="s">
        <v>293</v>
      </c>
      <c r="AU116" s="216" t="s">
        <v>82</v>
      </c>
      <c r="AY116" s="18" t="s">
        <v>131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138</v>
      </c>
      <c r="BM116" s="216" t="s">
        <v>662</v>
      </c>
    </row>
    <row r="117" s="2" customFormat="1">
      <c r="A117" s="39"/>
      <c r="B117" s="40"/>
      <c r="C117" s="41"/>
      <c r="D117" s="218" t="s">
        <v>140</v>
      </c>
      <c r="E117" s="41"/>
      <c r="F117" s="219" t="s">
        <v>661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82</v>
      </c>
    </row>
    <row r="118" s="2" customFormat="1" ht="16.5" customHeight="1">
      <c r="A118" s="39"/>
      <c r="B118" s="40"/>
      <c r="C118" s="205" t="s">
        <v>208</v>
      </c>
      <c r="D118" s="205" t="s">
        <v>133</v>
      </c>
      <c r="E118" s="206" t="s">
        <v>663</v>
      </c>
      <c r="F118" s="207" t="s">
        <v>664</v>
      </c>
      <c r="G118" s="208" t="s">
        <v>161</v>
      </c>
      <c r="H118" s="209">
        <v>54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138</v>
      </c>
      <c r="AT118" s="216" t="s">
        <v>133</v>
      </c>
      <c r="AU118" s="216" t="s">
        <v>82</v>
      </c>
      <c r="AY118" s="18" t="s">
        <v>131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138</v>
      </c>
      <c r="BM118" s="216" t="s">
        <v>665</v>
      </c>
    </row>
    <row r="119" s="2" customFormat="1">
      <c r="A119" s="39"/>
      <c r="B119" s="40"/>
      <c r="C119" s="41"/>
      <c r="D119" s="218" t="s">
        <v>140</v>
      </c>
      <c r="E119" s="41"/>
      <c r="F119" s="219" t="s">
        <v>666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140</v>
      </c>
      <c r="AU119" s="18" t="s">
        <v>82</v>
      </c>
    </row>
    <row r="120" s="13" customFormat="1">
      <c r="A120" s="13"/>
      <c r="B120" s="226"/>
      <c r="C120" s="227"/>
      <c r="D120" s="218" t="s">
        <v>215</v>
      </c>
      <c r="E120" s="228" t="s">
        <v>19</v>
      </c>
      <c r="F120" s="229" t="s">
        <v>667</v>
      </c>
      <c r="G120" s="227"/>
      <c r="H120" s="230">
        <v>54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215</v>
      </c>
      <c r="AU120" s="236" t="s">
        <v>82</v>
      </c>
      <c r="AV120" s="13" t="s">
        <v>82</v>
      </c>
      <c r="AW120" s="13" t="s">
        <v>33</v>
      </c>
      <c r="AX120" s="13" t="s">
        <v>72</v>
      </c>
      <c r="AY120" s="236" t="s">
        <v>131</v>
      </c>
    </row>
    <row r="121" s="15" customFormat="1">
      <c r="A121" s="15"/>
      <c r="B121" s="247"/>
      <c r="C121" s="248"/>
      <c r="D121" s="218" t="s">
        <v>215</v>
      </c>
      <c r="E121" s="249" t="s">
        <v>19</v>
      </c>
      <c r="F121" s="250" t="s">
        <v>260</v>
      </c>
      <c r="G121" s="248"/>
      <c r="H121" s="251">
        <v>54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7" t="s">
        <v>215</v>
      </c>
      <c r="AU121" s="257" t="s">
        <v>82</v>
      </c>
      <c r="AV121" s="15" t="s">
        <v>138</v>
      </c>
      <c r="AW121" s="15" t="s">
        <v>33</v>
      </c>
      <c r="AX121" s="15" t="s">
        <v>80</v>
      </c>
      <c r="AY121" s="257" t="s">
        <v>131</v>
      </c>
    </row>
    <row r="122" s="2" customFormat="1" ht="16.5" customHeight="1">
      <c r="A122" s="39"/>
      <c r="B122" s="40"/>
      <c r="C122" s="258" t="s">
        <v>217</v>
      </c>
      <c r="D122" s="258" t="s">
        <v>293</v>
      </c>
      <c r="E122" s="259" t="s">
        <v>668</v>
      </c>
      <c r="F122" s="260" t="s">
        <v>669</v>
      </c>
      <c r="G122" s="261" t="s">
        <v>357</v>
      </c>
      <c r="H122" s="262">
        <v>135</v>
      </c>
      <c r="I122" s="263"/>
      <c r="J122" s="264">
        <f>ROUND(I122*H122,2)</f>
        <v>0</v>
      </c>
      <c r="K122" s="260" t="s">
        <v>137</v>
      </c>
      <c r="L122" s="265"/>
      <c r="M122" s="266" t="s">
        <v>19</v>
      </c>
      <c r="N122" s="267" t="s">
        <v>43</v>
      </c>
      <c r="O122" s="85"/>
      <c r="P122" s="214">
        <f>O122*H122</f>
        <v>0</v>
      </c>
      <c r="Q122" s="214">
        <v>0.0038</v>
      </c>
      <c r="R122" s="214">
        <f>Q122*H122</f>
        <v>0.51300000000000001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184</v>
      </c>
      <c r="AT122" s="216" t="s">
        <v>293</v>
      </c>
      <c r="AU122" s="216" t="s">
        <v>82</v>
      </c>
      <c r="AY122" s="18" t="s">
        <v>131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138</v>
      </c>
      <c r="BM122" s="216" t="s">
        <v>670</v>
      </c>
    </row>
    <row r="123" s="2" customFormat="1">
      <c r="A123" s="39"/>
      <c r="B123" s="40"/>
      <c r="C123" s="41"/>
      <c r="D123" s="218" t="s">
        <v>140</v>
      </c>
      <c r="E123" s="41"/>
      <c r="F123" s="219" t="s">
        <v>669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140</v>
      </c>
      <c r="AU123" s="18" t="s">
        <v>82</v>
      </c>
    </row>
    <row r="124" s="13" customFormat="1">
      <c r="A124" s="13"/>
      <c r="B124" s="226"/>
      <c r="C124" s="227"/>
      <c r="D124" s="218" t="s">
        <v>215</v>
      </c>
      <c r="E124" s="228" t="s">
        <v>19</v>
      </c>
      <c r="F124" s="229" t="s">
        <v>671</v>
      </c>
      <c r="G124" s="227"/>
      <c r="H124" s="230">
        <v>135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215</v>
      </c>
      <c r="AU124" s="236" t="s">
        <v>82</v>
      </c>
      <c r="AV124" s="13" t="s">
        <v>82</v>
      </c>
      <c r="AW124" s="13" t="s">
        <v>33</v>
      </c>
      <c r="AX124" s="13" t="s">
        <v>72</v>
      </c>
      <c r="AY124" s="236" t="s">
        <v>131</v>
      </c>
    </row>
    <row r="125" s="15" customFormat="1">
      <c r="A125" s="15"/>
      <c r="B125" s="247"/>
      <c r="C125" s="248"/>
      <c r="D125" s="218" t="s">
        <v>215</v>
      </c>
      <c r="E125" s="249" t="s">
        <v>19</v>
      </c>
      <c r="F125" s="250" t="s">
        <v>260</v>
      </c>
      <c r="G125" s="248"/>
      <c r="H125" s="251">
        <v>135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7" t="s">
        <v>215</v>
      </c>
      <c r="AU125" s="257" t="s">
        <v>82</v>
      </c>
      <c r="AV125" s="15" t="s">
        <v>138</v>
      </c>
      <c r="AW125" s="15" t="s">
        <v>33</v>
      </c>
      <c r="AX125" s="15" t="s">
        <v>80</v>
      </c>
      <c r="AY125" s="257" t="s">
        <v>131</v>
      </c>
    </row>
    <row r="126" s="2" customFormat="1" ht="16.5" customHeight="1">
      <c r="A126" s="39"/>
      <c r="B126" s="40"/>
      <c r="C126" s="205" t="s">
        <v>223</v>
      </c>
      <c r="D126" s="205" t="s">
        <v>133</v>
      </c>
      <c r="E126" s="206" t="s">
        <v>672</v>
      </c>
      <c r="F126" s="207" t="s">
        <v>673</v>
      </c>
      <c r="G126" s="208" t="s">
        <v>136</v>
      </c>
      <c r="H126" s="209">
        <v>1.9079999999999999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138</v>
      </c>
      <c r="AT126" s="216" t="s">
        <v>133</v>
      </c>
      <c r="AU126" s="216" t="s">
        <v>82</v>
      </c>
      <c r="AY126" s="18" t="s">
        <v>131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138</v>
      </c>
      <c r="BM126" s="216" t="s">
        <v>674</v>
      </c>
    </row>
    <row r="127" s="2" customFormat="1">
      <c r="A127" s="39"/>
      <c r="B127" s="40"/>
      <c r="C127" s="41"/>
      <c r="D127" s="218" t="s">
        <v>140</v>
      </c>
      <c r="E127" s="41"/>
      <c r="F127" s="219" t="s">
        <v>675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82</v>
      </c>
    </row>
    <row r="128" s="13" customFormat="1">
      <c r="A128" s="13"/>
      <c r="B128" s="226"/>
      <c r="C128" s="227"/>
      <c r="D128" s="218" t="s">
        <v>215</v>
      </c>
      <c r="E128" s="228" t="s">
        <v>19</v>
      </c>
      <c r="F128" s="229" t="s">
        <v>676</v>
      </c>
      <c r="G128" s="227"/>
      <c r="H128" s="230">
        <v>1.9079999999999999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215</v>
      </c>
      <c r="AU128" s="236" t="s">
        <v>82</v>
      </c>
      <c r="AV128" s="13" t="s">
        <v>82</v>
      </c>
      <c r="AW128" s="13" t="s">
        <v>33</v>
      </c>
      <c r="AX128" s="13" t="s">
        <v>72</v>
      </c>
      <c r="AY128" s="236" t="s">
        <v>131</v>
      </c>
    </row>
    <row r="129" s="15" customFormat="1">
      <c r="A129" s="15"/>
      <c r="B129" s="247"/>
      <c r="C129" s="248"/>
      <c r="D129" s="218" t="s">
        <v>215</v>
      </c>
      <c r="E129" s="249" t="s">
        <v>19</v>
      </c>
      <c r="F129" s="250" t="s">
        <v>260</v>
      </c>
      <c r="G129" s="248"/>
      <c r="H129" s="251">
        <v>1.9079999999999999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215</v>
      </c>
      <c r="AU129" s="257" t="s">
        <v>82</v>
      </c>
      <c r="AV129" s="15" t="s">
        <v>138</v>
      </c>
      <c r="AW129" s="15" t="s">
        <v>33</v>
      </c>
      <c r="AX129" s="15" t="s">
        <v>80</v>
      </c>
      <c r="AY129" s="257" t="s">
        <v>131</v>
      </c>
    </row>
    <row r="130" s="2" customFormat="1" ht="16.5" customHeight="1">
      <c r="A130" s="39"/>
      <c r="B130" s="40"/>
      <c r="C130" s="258" t="s">
        <v>8</v>
      </c>
      <c r="D130" s="258" t="s">
        <v>293</v>
      </c>
      <c r="E130" s="259" t="s">
        <v>677</v>
      </c>
      <c r="F130" s="260" t="s">
        <v>678</v>
      </c>
      <c r="G130" s="261" t="s">
        <v>136</v>
      </c>
      <c r="H130" s="262">
        <v>9</v>
      </c>
      <c r="I130" s="263"/>
      <c r="J130" s="264">
        <f>ROUND(I130*H130,2)</f>
        <v>0</v>
      </c>
      <c r="K130" s="260" t="s">
        <v>137</v>
      </c>
      <c r="L130" s="265"/>
      <c r="M130" s="266" t="s">
        <v>19</v>
      </c>
      <c r="N130" s="267" t="s">
        <v>43</v>
      </c>
      <c r="O130" s="85"/>
      <c r="P130" s="214">
        <f>O130*H130</f>
        <v>0</v>
      </c>
      <c r="Q130" s="214">
        <v>0.00050000000000000001</v>
      </c>
      <c r="R130" s="214">
        <f>Q130*H130</f>
        <v>0.0045000000000000005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184</v>
      </c>
      <c r="AT130" s="216" t="s">
        <v>293</v>
      </c>
      <c r="AU130" s="216" t="s">
        <v>82</v>
      </c>
      <c r="AY130" s="18" t="s">
        <v>131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138</v>
      </c>
      <c r="BM130" s="216" t="s">
        <v>679</v>
      </c>
    </row>
    <row r="131" s="2" customFormat="1">
      <c r="A131" s="39"/>
      <c r="B131" s="40"/>
      <c r="C131" s="41"/>
      <c r="D131" s="218" t="s">
        <v>140</v>
      </c>
      <c r="E131" s="41"/>
      <c r="F131" s="219" t="s">
        <v>678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82</v>
      </c>
    </row>
    <row r="132" s="13" customFormat="1">
      <c r="A132" s="13"/>
      <c r="B132" s="226"/>
      <c r="C132" s="227"/>
      <c r="D132" s="218" t="s">
        <v>215</v>
      </c>
      <c r="E132" s="228" t="s">
        <v>19</v>
      </c>
      <c r="F132" s="229" t="s">
        <v>680</v>
      </c>
      <c r="G132" s="227"/>
      <c r="H132" s="230">
        <v>9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215</v>
      </c>
      <c r="AU132" s="236" t="s">
        <v>82</v>
      </c>
      <c r="AV132" s="13" t="s">
        <v>82</v>
      </c>
      <c r="AW132" s="13" t="s">
        <v>33</v>
      </c>
      <c r="AX132" s="13" t="s">
        <v>72</v>
      </c>
      <c r="AY132" s="236" t="s">
        <v>131</v>
      </c>
    </row>
    <row r="133" s="15" customFormat="1">
      <c r="A133" s="15"/>
      <c r="B133" s="247"/>
      <c r="C133" s="248"/>
      <c r="D133" s="218" t="s">
        <v>215</v>
      </c>
      <c r="E133" s="249" t="s">
        <v>19</v>
      </c>
      <c r="F133" s="250" t="s">
        <v>260</v>
      </c>
      <c r="G133" s="248"/>
      <c r="H133" s="251">
        <v>9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7" t="s">
        <v>215</v>
      </c>
      <c r="AU133" s="257" t="s">
        <v>82</v>
      </c>
      <c r="AV133" s="15" t="s">
        <v>138</v>
      </c>
      <c r="AW133" s="15" t="s">
        <v>33</v>
      </c>
      <c r="AX133" s="15" t="s">
        <v>80</v>
      </c>
      <c r="AY133" s="257" t="s">
        <v>131</v>
      </c>
    </row>
    <row r="134" s="2" customFormat="1" ht="16.5" customHeight="1">
      <c r="A134" s="39"/>
      <c r="B134" s="40"/>
      <c r="C134" s="205" t="s">
        <v>235</v>
      </c>
      <c r="D134" s="205" t="s">
        <v>133</v>
      </c>
      <c r="E134" s="206" t="s">
        <v>681</v>
      </c>
      <c r="F134" s="207" t="s">
        <v>682</v>
      </c>
      <c r="G134" s="208" t="s">
        <v>161</v>
      </c>
      <c r="H134" s="209">
        <v>18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138</v>
      </c>
      <c r="AT134" s="216" t="s">
        <v>133</v>
      </c>
      <c r="AU134" s="216" t="s">
        <v>82</v>
      </c>
      <c r="AY134" s="18" t="s">
        <v>131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138</v>
      </c>
      <c r="BM134" s="216" t="s">
        <v>683</v>
      </c>
    </row>
    <row r="135" s="2" customFormat="1">
      <c r="A135" s="39"/>
      <c r="B135" s="40"/>
      <c r="C135" s="41"/>
      <c r="D135" s="218" t="s">
        <v>140</v>
      </c>
      <c r="E135" s="41"/>
      <c r="F135" s="219" t="s">
        <v>684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82</v>
      </c>
    </row>
    <row r="136" s="2" customFormat="1" ht="16.5" customHeight="1">
      <c r="A136" s="39"/>
      <c r="B136" s="40"/>
      <c r="C136" s="205" t="s">
        <v>241</v>
      </c>
      <c r="D136" s="205" t="s">
        <v>133</v>
      </c>
      <c r="E136" s="206" t="s">
        <v>685</v>
      </c>
      <c r="F136" s="207" t="s">
        <v>686</v>
      </c>
      <c r="G136" s="208" t="s">
        <v>161</v>
      </c>
      <c r="H136" s="209">
        <v>18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138</v>
      </c>
      <c r="AT136" s="216" t="s">
        <v>133</v>
      </c>
      <c r="AU136" s="216" t="s">
        <v>82</v>
      </c>
      <c r="AY136" s="18" t="s">
        <v>131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138</v>
      </c>
      <c r="BM136" s="216" t="s">
        <v>687</v>
      </c>
    </row>
    <row r="137" s="2" customFormat="1">
      <c r="A137" s="39"/>
      <c r="B137" s="40"/>
      <c r="C137" s="41"/>
      <c r="D137" s="218" t="s">
        <v>140</v>
      </c>
      <c r="E137" s="41"/>
      <c r="F137" s="219" t="s">
        <v>688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82</v>
      </c>
    </row>
    <row r="138" s="2" customFormat="1" ht="16.5" customHeight="1">
      <c r="A138" s="39"/>
      <c r="B138" s="40"/>
      <c r="C138" s="205" t="s">
        <v>247</v>
      </c>
      <c r="D138" s="205" t="s">
        <v>133</v>
      </c>
      <c r="E138" s="206" t="s">
        <v>689</v>
      </c>
      <c r="F138" s="207" t="s">
        <v>690</v>
      </c>
      <c r="G138" s="208" t="s">
        <v>296</v>
      </c>
      <c r="H138" s="209">
        <v>0.0089999999999999993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138</v>
      </c>
      <c r="AT138" s="216" t="s">
        <v>133</v>
      </c>
      <c r="AU138" s="216" t="s">
        <v>82</v>
      </c>
      <c r="AY138" s="18" t="s">
        <v>131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138</v>
      </c>
      <c r="BM138" s="216" t="s">
        <v>691</v>
      </c>
    </row>
    <row r="139" s="2" customFormat="1">
      <c r="A139" s="39"/>
      <c r="B139" s="40"/>
      <c r="C139" s="41"/>
      <c r="D139" s="218" t="s">
        <v>140</v>
      </c>
      <c r="E139" s="41"/>
      <c r="F139" s="219" t="s">
        <v>692</v>
      </c>
      <c r="G139" s="41"/>
      <c r="H139" s="41"/>
      <c r="I139" s="220"/>
      <c r="J139" s="41"/>
      <c r="K139" s="41"/>
      <c r="L139" s="45"/>
      <c r="M139" s="221"/>
      <c r="N139" s="222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140</v>
      </c>
      <c r="AU139" s="18" t="s">
        <v>82</v>
      </c>
    </row>
    <row r="140" s="13" customFormat="1">
      <c r="A140" s="13"/>
      <c r="B140" s="226"/>
      <c r="C140" s="227"/>
      <c r="D140" s="218" t="s">
        <v>215</v>
      </c>
      <c r="E140" s="228" t="s">
        <v>19</v>
      </c>
      <c r="F140" s="229" t="s">
        <v>693</v>
      </c>
      <c r="G140" s="227"/>
      <c r="H140" s="230">
        <v>0.0089999999999999993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215</v>
      </c>
      <c r="AU140" s="236" t="s">
        <v>82</v>
      </c>
      <c r="AV140" s="13" t="s">
        <v>82</v>
      </c>
      <c r="AW140" s="13" t="s">
        <v>33</v>
      </c>
      <c r="AX140" s="13" t="s">
        <v>72</v>
      </c>
      <c r="AY140" s="236" t="s">
        <v>131</v>
      </c>
    </row>
    <row r="141" s="15" customFormat="1">
      <c r="A141" s="15"/>
      <c r="B141" s="247"/>
      <c r="C141" s="248"/>
      <c r="D141" s="218" t="s">
        <v>215</v>
      </c>
      <c r="E141" s="249" t="s">
        <v>19</v>
      </c>
      <c r="F141" s="250" t="s">
        <v>260</v>
      </c>
      <c r="G141" s="248"/>
      <c r="H141" s="251">
        <v>0.0089999999999999993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215</v>
      </c>
      <c r="AU141" s="257" t="s">
        <v>82</v>
      </c>
      <c r="AV141" s="15" t="s">
        <v>138</v>
      </c>
      <c r="AW141" s="15" t="s">
        <v>33</v>
      </c>
      <c r="AX141" s="15" t="s">
        <v>80</v>
      </c>
      <c r="AY141" s="257" t="s">
        <v>131</v>
      </c>
    </row>
    <row r="142" s="2" customFormat="1" ht="21.75" customHeight="1">
      <c r="A142" s="39"/>
      <c r="B142" s="40"/>
      <c r="C142" s="258" t="s">
        <v>253</v>
      </c>
      <c r="D142" s="258" t="s">
        <v>293</v>
      </c>
      <c r="E142" s="259" t="s">
        <v>694</v>
      </c>
      <c r="F142" s="260" t="s">
        <v>695</v>
      </c>
      <c r="G142" s="261" t="s">
        <v>474</v>
      </c>
      <c r="H142" s="262">
        <v>7</v>
      </c>
      <c r="I142" s="263"/>
      <c r="J142" s="264">
        <f>ROUND(I142*H142,2)</f>
        <v>0</v>
      </c>
      <c r="K142" s="260" t="s">
        <v>137</v>
      </c>
      <c r="L142" s="265"/>
      <c r="M142" s="266" t="s">
        <v>19</v>
      </c>
      <c r="N142" s="267" t="s">
        <v>43</v>
      </c>
      <c r="O142" s="85"/>
      <c r="P142" s="214">
        <f>O142*H142</f>
        <v>0</v>
      </c>
      <c r="Q142" s="214">
        <v>0.001</v>
      </c>
      <c r="R142" s="214">
        <f>Q142*H142</f>
        <v>0.0070000000000000001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184</v>
      </c>
      <c r="AT142" s="216" t="s">
        <v>293</v>
      </c>
      <c r="AU142" s="216" t="s">
        <v>82</v>
      </c>
      <c r="AY142" s="18" t="s">
        <v>131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138</v>
      </c>
      <c r="BM142" s="216" t="s">
        <v>696</v>
      </c>
    </row>
    <row r="143" s="2" customFormat="1">
      <c r="A143" s="39"/>
      <c r="B143" s="40"/>
      <c r="C143" s="41"/>
      <c r="D143" s="218" t="s">
        <v>140</v>
      </c>
      <c r="E143" s="41"/>
      <c r="F143" s="219" t="s">
        <v>695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82</v>
      </c>
    </row>
    <row r="144" s="2" customFormat="1" ht="16.5" customHeight="1">
      <c r="A144" s="39"/>
      <c r="B144" s="40"/>
      <c r="C144" s="205" t="s">
        <v>261</v>
      </c>
      <c r="D144" s="205" t="s">
        <v>133</v>
      </c>
      <c r="E144" s="206" t="s">
        <v>697</v>
      </c>
      <c r="F144" s="207" t="s">
        <v>698</v>
      </c>
      <c r="G144" s="208" t="s">
        <v>211</v>
      </c>
      <c r="H144" s="209">
        <v>0.90000000000000002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138</v>
      </c>
      <c r="AT144" s="216" t="s">
        <v>133</v>
      </c>
      <c r="AU144" s="216" t="s">
        <v>82</v>
      </c>
      <c r="AY144" s="18" t="s">
        <v>131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138</v>
      </c>
      <c r="BM144" s="216" t="s">
        <v>699</v>
      </c>
    </row>
    <row r="145" s="2" customFormat="1">
      <c r="A145" s="39"/>
      <c r="B145" s="40"/>
      <c r="C145" s="41"/>
      <c r="D145" s="218" t="s">
        <v>140</v>
      </c>
      <c r="E145" s="41"/>
      <c r="F145" s="219" t="s">
        <v>700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82</v>
      </c>
    </row>
    <row r="146" s="13" customFormat="1">
      <c r="A146" s="13"/>
      <c r="B146" s="226"/>
      <c r="C146" s="227"/>
      <c r="D146" s="218" t="s">
        <v>215</v>
      </c>
      <c r="E146" s="228" t="s">
        <v>19</v>
      </c>
      <c r="F146" s="229" t="s">
        <v>701</v>
      </c>
      <c r="G146" s="227"/>
      <c r="H146" s="230">
        <v>0.90000000000000002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215</v>
      </c>
      <c r="AU146" s="236" t="s">
        <v>82</v>
      </c>
      <c r="AV146" s="13" t="s">
        <v>82</v>
      </c>
      <c r="AW146" s="13" t="s">
        <v>33</v>
      </c>
      <c r="AX146" s="13" t="s">
        <v>72</v>
      </c>
      <c r="AY146" s="236" t="s">
        <v>131</v>
      </c>
    </row>
    <row r="147" s="15" customFormat="1">
      <c r="A147" s="15"/>
      <c r="B147" s="247"/>
      <c r="C147" s="248"/>
      <c r="D147" s="218" t="s">
        <v>215</v>
      </c>
      <c r="E147" s="249" t="s">
        <v>19</v>
      </c>
      <c r="F147" s="250" t="s">
        <v>260</v>
      </c>
      <c r="G147" s="248"/>
      <c r="H147" s="251">
        <v>0.90000000000000002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7" t="s">
        <v>215</v>
      </c>
      <c r="AU147" s="257" t="s">
        <v>82</v>
      </c>
      <c r="AV147" s="15" t="s">
        <v>138</v>
      </c>
      <c r="AW147" s="15" t="s">
        <v>33</v>
      </c>
      <c r="AX147" s="15" t="s">
        <v>80</v>
      </c>
      <c r="AY147" s="257" t="s">
        <v>131</v>
      </c>
    </row>
    <row r="148" s="12" customFormat="1" ht="22.8" customHeight="1">
      <c r="A148" s="12"/>
      <c r="B148" s="189"/>
      <c r="C148" s="190"/>
      <c r="D148" s="191" t="s">
        <v>71</v>
      </c>
      <c r="E148" s="203" t="s">
        <v>346</v>
      </c>
      <c r="F148" s="203" t="s">
        <v>347</v>
      </c>
      <c r="G148" s="190"/>
      <c r="H148" s="190"/>
      <c r="I148" s="193"/>
      <c r="J148" s="204">
        <f>BK148</f>
        <v>0</v>
      </c>
      <c r="K148" s="190"/>
      <c r="L148" s="195"/>
      <c r="M148" s="196"/>
      <c r="N148" s="197"/>
      <c r="O148" s="197"/>
      <c r="P148" s="198">
        <f>SUM(P149:P150)</f>
        <v>0</v>
      </c>
      <c r="Q148" s="197"/>
      <c r="R148" s="198">
        <f>SUM(R149:R150)</f>
        <v>0</v>
      </c>
      <c r="S148" s="197"/>
      <c r="T148" s="199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80</v>
      </c>
      <c r="AT148" s="201" t="s">
        <v>71</v>
      </c>
      <c r="AU148" s="201" t="s">
        <v>80</v>
      </c>
      <c r="AY148" s="200" t="s">
        <v>131</v>
      </c>
      <c r="BK148" s="202">
        <f>SUM(BK149:BK150)</f>
        <v>0</v>
      </c>
    </row>
    <row r="149" s="2" customFormat="1" ht="16.5" customHeight="1">
      <c r="A149" s="39"/>
      <c r="B149" s="40"/>
      <c r="C149" s="205" t="s">
        <v>7</v>
      </c>
      <c r="D149" s="205" t="s">
        <v>133</v>
      </c>
      <c r="E149" s="206" t="s">
        <v>702</v>
      </c>
      <c r="F149" s="207" t="s">
        <v>703</v>
      </c>
      <c r="G149" s="208" t="s">
        <v>296</v>
      </c>
      <c r="H149" s="209">
        <v>3.6480000000000001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138</v>
      </c>
      <c r="AT149" s="216" t="s">
        <v>133</v>
      </c>
      <c r="AU149" s="216" t="s">
        <v>82</v>
      </c>
      <c r="AY149" s="18" t="s">
        <v>131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138</v>
      </c>
      <c r="BM149" s="216" t="s">
        <v>704</v>
      </c>
    </row>
    <row r="150" s="2" customFormat="1">
      <c r="A150" s="39"/>
      <c r="B150" s="40"/>
      <c r="C150" s="41"/>
      <c r="D150" s="218" t="s">
        <v>140</v>
      </c>
      <c r="E150" s="41"/>
      <c r="F150" s="219" t="s">
        <v>705</v>
      </c>
      <c r="G150" s="41"/>
      <c r="H150" s="41"/>
      <c r="I150" s="220"/>
      <c r="J150" s="41"/>
      <c r="K150" s="41"/>
      <c r="L150" s="45"/>
      <c r="M150" s="268"/>
      <c r="N150" s="269"/>
      <c r="O150" s="270"/>
      <c r="P150" s="270"/>
      <c r="Q150" s="270"/>
      <c r="R150" s="270"/>
      <c r="S150" s="270"/>
      <c r="T150" s="271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82</v>
      </c>
    </row>
    <row r="151" s="2" customFormat="1" ht="6.96" customHeight="1">
      <c r="A151" s="39"/>
      <c r="B151" s="60"/>
      <c r="C151" s="61"/>
      <c r="D151" s="61"/>
      <c r="E151" s="61"/>
      <c r="F151" s="61"/>
      <c r="G151" s="61"/>
      <c r="H151" s="61"/>
      <c r="I151" s="61"/>
      <c r="J151" s="61"/>
      <c r="K151" s="61"/>
      <c r="L151" s="45"/>
      <c r="M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</row>
  </sheetData>
  <sheetProtection sheet="1" autoFilter="0" formatColumns="0" formatRows="0" objects="1" scenarios="1" spinCount="100000" saltValue="6sBisvSSQdYJbRluWX4Gi6TD2TrujjMDyI1vpNKYclSSrp8ZRiGWnzFq2sxeO+ZTdfXA/XRFrTJup/77vHbJHA==" hashValue="8ZKk+7wqdV0O5qDjTXimz5yJ6EPbhr6SuUnPtDquPjfQPdeXR29yb3KLFNn7Xjz8WAK5odMrYRJtCv20la+7hA==" algorithmName="SHA-512" password="CC35"/>
  <autoFilter ref="C81:K15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106" r:id="rId1" display="https://podminky.urs.cz/item/CS_URS_2023_01/184004211"/>
    <hyperlink ref="F109" r:id="rId2" display="https://podminky.urs.cz/item/CS_URS_2023_01/1840044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Malá vodní nádrž MVN1 a Vedlejší polní cesta VC4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706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ROUND((SUM(BE84:BE212)),  2)</f>
        <v>0</v>
      </c>
      <c r="G33" s="39"/>
      <c r="H33" s="39"/>
      <c r="I33" s="149">
        <v>0.20999999999999999</v>
      </c>
      <c r="J33" s="148">
        <f>ROUND(((SUM(BE84:BE212))*I33),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ROUND((SUM(BF84:BF212)),  2)</f>
        <v>0</v>
      </c>
      <c r="G34" s="39"/>
      <c r="H34" s="39"/>
      <c r="I34" s="149">
        <v>0.14999999999999999</v>
      </c>
      <c r="J34" s="148">
        <f>ROUND(((SUM(BF84:BF212))*I34),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ROUND((SUM(BG84:BG212)),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ROUND((SUM(BH84:BH212)),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ROUND((SUM(BI84:BI212)),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Malá vodní nádrž MVN1 a Vedlejší polní cesta VC4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Vedlejší polní cesta VC4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Poustka</v>
      </c>
      <c r="G52" s="41"/>
      <c r="H52" s="41"/>
      <c r="I52" s="33" t="s">
        <v>23</v>
      </c>
      <c r="J52" s="73" t="str">
        <f>IF(J12="","",J12)</f>
        <v>14. 1. 2023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31</v>
      </c>
      <c r="J54" s="37" t="str">
        <f>E21</f>
        <v>Ing. Tomáš Pecival, Ph.D.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Pecival, Ph.D.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108</v>
      </c>
      <c r="D57" s="163"/>
      <c r="E57" s="163"/>
      <c r="F57" s="163"/>
      <c r="G57" s="163"/>
      <c r="H57" s="163"/>
      <c r="I57" s="163"/>
      <c r="J57" s="164" t="s">
        <v>109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110</v>
      </c>
    </row>
    <row r="60" s="9" customFormat="1" ht="24.96" customHeight="1">
      <c r="A60" s="9"/>
      <c r="B60" s="166"/>
      <c r="C60" s="167"/>
      <c r="D60" s="168" t="s">
        <v>111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707</v>
      </c>
      <c r="E62" s="175"/>
      <c r="F62" s="175"/>
      <c r="G62" s="175"/>
      <c r="H62" s="175"/>
      <c r="I62" s="175"/>
      <c r="J62" s="176">
        <f>J175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113</v>
      </c>
      <c r="E63" s="175"/>
      <c r="F63" s="175"/>
      <c r="G63" s="175"/>
      <c r="H63" s="175"/>
      <c r="I63" s="175"/>
      <c r="J63" s="176">
        <f>J205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115</v>
      </c>
      <c r="E64" s="175"/>
      <c r="F64" s="175"/>
      <c r="G64" s="175"/>
      <c r="H64" s="175"/>
      <c r="I64" s="175"/>
      <c r="J64" s="176">
        <f>J206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Malá vodní nádrž MVN1 a Vedlejší polní cesta VC4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02 - Vedlejší polní cesta VC4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Poustka</v>
      </c>
      <c r="G78" s="41"/>
      <c r="H78" s="41"/>
      <c r="I78" s="33" t="s">
        <v>23</v>
      </c>
      <c r="J78" s="73" t="str">
        <f>IF(J12="","",J12)</f>
        <v>14. 1. 2023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Státní pozemkový úřad</v>
      </c>
      <c r="G80" s="41"/>
      <c r="H80" s="41"/>
      <c r="I80" s="33" t="s">
        <v>31</v>
      </c>
      <c r="J80" s="37" t="str">
        <f>E21</f>
        <v>Ing. Tomáš Pecival, Ph.D.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Tomáš Pecival, Ph.D.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117</v>
      </c>
      <c r="D83" s="181" t="s">
        <v>57</v>
      </c>
      <c r="E83" s="181" t="s">
        <v>53</v>
      </c>
      <c r="F83" s="181" t="s">
        <v>54</v>
      </c>
      <c r="G83" s="181" t="s">
        <v>118</v>
      </c>
      <c r="H83" s="181" t="s">
        <v>119</v>
      </c>
      <c r="I83" s="181" t="s">
        <v>120</v>
      </c>
      <c r="J83" s="181" t="s">
        <v>109</v>
      </c>
      <c r="K83" s="182" t="s">
        <v>121</v>
      </c>
      <c r="L83" s="183"/>
      <c r="M83" s="93" t="s">
        <v>19</v>
      </c>
      <c r="N83" s="94" t="s">
        <v>42</v>
      </c>
      <c r="O83" s="94" t="s">
        <v>122</v>
      </c>
      <c r="P83" s="94" t="s">
        <v>123</v>
      </c>
      <c r="Q83" s="94" t="s">
        <v>124</v>
      </c>
      <c r="R83" s="94" t="s">
        <v>125</v>
      </c>
      <c r="S83" s="94" t="s">
        <v>126</v>
      </c>
      <c r="T83" s="95" t="s">
        <v>127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128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339.83749999999998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110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129</v>
      </c>
      <c r="F85" s="192" t="s">
        <v>130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P86+P175+P205+P206</f>
        <v>0</v>
      </c>
      <c r="Q85" s="197"/>
      <c r="R85" s="198">
        <f>R86+R175+R205+R206</f>
        <v>339.83749999999998</v>
      </c>
      <c r="S85" s="197"/>
      <c r="T85" s="199">
        <f>T86+T175+T205+T206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72</v>
      </c>
      <c r="AY85" s="200" t="s">
        <v>131</v>
      </c>
      <c r="BK85" s="202">
        <f>BK86+BK175+BK205+BK206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80</v>
      </c>
      <c r="F86" s="203" t="s">
        <v>132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SUM(P87:P174)</f>
        <v>0</v>
      </c>
      <c r="Q86" s="197"/>
      <c r="R86" s="198">
        <f>SUM(R87:R174)</f>
        <v>0</v>
      </c>
      <c r="S86" s="197"/>
      <c r="T86" s="199">
        <f>SUM(T87:T174)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80</v>
      </c>
      <c r="AY86" s="200" t="s">
        <v>131</v>
      </c>
      <c r="BK86" s="202">
        <f>SUM(BK87:BK174)</f>
        <v>0</v>
      </c>
    </row>
    <row r="87" s="2" customFormat="1" ht="16.5" customHeight="1">
      <c r="A87" s="39"/>
      <c r="B87" s="40"/>
      <c r="C87" s="205" t="s">
        <v>80</v>
      </c>
      <c r="D87" s="205" t="s">
        <v>133</v>
      </c>
      <c r="E87" s="206" t="s">
        <v>159</v>
      </c>
      <c r="F87" s="207" t="s">
        <v>160</v>
      </c>
      <c r="G87" s="208" t="s">
        <v>161</v>
      </c>
      <c r="H87" s="209">
        <v>3</v>
      </c>
      <c r="I87" s="210"/>
      <c r="J87" s="211">
        <f>ROUND(I87*H87,2)</f>
        <v>0</v>
      </c>
      <c r="K87" s="207" t="s">
        <v>137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138</v>
      </c>
      <c r="AT87" s="216" t="s">
        <v>133</v>
      </c>
      <c r="AU87" s="216" t="s">
        <v>82</v>
      </c>
      <c r="AY87" s="18" t="s">
        <v>131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138</v>
      </c>
      <c r="BM87" s="216" t="s">
        <v>708</v>
      </c>
    </row>
    <row r="88" s="2" customFormat="1">
      <c r="A88" s="39"/>
      <c r="B88" s="40"/>
      <c r="C88" s="41"/>
      <c r="D88" s="218" t="s">
        <v>140</v>
      </c>
      <c r="E88" s="41"/>
      <c r="F88" s="219" t="s">
        <v>163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140</v>
      </c>
      <c r="AU88" s="18" t="s">
        <v>82</v>
      </c>
    </row>
    <row r="89" s="2" customFormat="1">
      <c r="A89" s="39"/>
      <c r="B89" s="40"/>
      <c r="C89" s="41"/>
      <c r="D89" s="223" t="s">
        <v>142</v>
      </c>
      <c r="E89" s="41"/>
      <c r="F89" s="224" t="s">
        <v>164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142</v>
      </c>
      <c r="AU89" s="18" t="s">
        <v>82</v>
      </c>
    </row>
    <row r="90" s="2" customFormat="1" ht="16.5" customHeight="1">
      <c r="A90" s="39"/>
      <c r="B90" s="40"/>
      <c r="C90" s="205" t="s">
        <v>82</v>
      </c>
      <c r="D90" s="205" t="s">
        <v>133</v>
      </c>
      <c r="E90" s="206" t="s">
        <v>167</v>
      </c>
      <c r="F90" s="207" t="s">
        <v>168</v>
      </c>
      <c r="G90" s="208" t="s">
        <v>161</v>
      </c>
      <c r="H90" s="209">
        <v>3</v>
      </c>
      <c r="I90" s="210"/>
      <c r="J90" s="211">
        <f>ROUND(I90*H90,2)</f>
        <v>0</v>
      </c>
      <c r="K90" s="207" t="s">
        <v>137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138</v>
      </c>
      <c r="AT90" s="216" t="s">
        <v>133</v>
      </c>
      <c r="AU90" s="216" t="s">
        <v>82</v>
      </c>
      <c r="AY90" s="18" t="s">
        <v>131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138</v>
      </c>
      <c r="BM90" s="216" t="s">
        <v>709</v>
      </c>
    </row>
    <row r="91" s="2" customFormat="1">
      <c r="A91" s="39"/>
      <c r="B91" s="40"/>
      <c r="C91" s="41"/>
      <c r="D91" s="218" t="s">
        <v>140</v>
      </c>
      <c r="E91" s="41"/>
      <c r="F91" s="219" t="s">
        <v>170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140</v>
      </c>
      <c r="AU91" s="18" t="s">
        <v>82</v>
      </c>
    </row>
    <row r="92" s="2" customFormat="1">
      <c r="A92" s="39"/>
      <c r="B92" s="40"/>
      <c r="C92" s="41"/>
      <c r="D92" s="223" t="s">
        <v>142</v>
      </c>
      <c r="E92" s="41"/>
      <c r="F92" s="224" t="s">
        <v>171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142</v>
      </c>
      <c r="AU92" s="18" t="s">
        <v>82</v>
      </c>
    </row>
    <row r="93" s="2" customFormat="1" ht="16.5" customHeight="1">
      <c r="A93" s="39"/>
      <c r="B93" s="40"/>
      <c r="C93" s="205" t="s">
        <v>152</v>
      </c>
      <c r="D93" s="205" t="s">
        <v>133</v>
      </c>
      <c r="E93" s="206" t="s">
        <v>173</v>
      </c>
      <c r="F93" s="207" t="s">
        <v>174</v>
      </c>
      <c r="G93" s="208" t="s">
        <v>161</v>
      </c>
      <c r="H93" s="209">
        <v>2</v>
      </c>
      <c r="I93" s="210"/>
      <c r="J93" s="211">
        <f>ROUND(I93*H93,2)</f>
        <v>0</v>
      </c>
      <c r="K93" s="207" t="s">
        <v>137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138</v>
      </c>
      <c r="AT93" s="216" t="s">
        <v>133</v>
      </c>
      <c r="AU93" s="216" t="s">
        <v>82</v>
      </c>
      <c r="AY93" s="18" t="s">
        <v>131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138</v>
      </c>
      <c r="BM93" s="216" t="s">
        <v>710</v>
      </c>
    </row>
    <row r="94" s="2" customFormat="1">
      <c r="A94" s="39"/>
      <c r="B94" s="40"/>
      <c r="C94" s="41"/>
      <c r="D94" s="218" t="s">
        <v>140</v>
      </c>
      <c r="E94" s="41"/>
      <c r="F94" s="219" t="s">
        <v>176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82</v>
      </c>
    </row>
    <row r="95" s="2" customFormat="1">
      <c r="A95" s="39"/>
      <c r="B95" s="40"/>
      <c r="C95" s="41"/>
      <c r="D95" s="223" t="s">
        <v>142</v>
      </c>
      <c r="E95" s="41"/>
      <c r="F95" s="224" t="s">
        <v>177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142</v>
      </c>
      <c r="AU95" s="18" t="s">
        <v>82</v>
      </c>
    </row>
    <row r="96" s="2" customFormat="1" ht="24.15" customHeight="1">
      <c r="A96" s="39"/>
      <c r="B96" s="40"/>
      <c r="C96" s="205" t="s">
        <v>138</v>
      </c>
      <c r="D96" s="205" t="s">
        <v>133</v>
      </c>
      <c r="E96" s="206" t="s">
        <v>179</v>
      </c>
      <c r="F96" s="207" t="s">
        <v>180</v>
      </c>
      <c r="G96" s="208" t="s">
        <v>181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138</v>
      </c>
      <c r="AT96" s="216" t="s">
        <v>133</v>
      </c>
      <c r="AU96" s="216" t="s">
        <v>82</v>
      </c>
      <c r="AY96" s="18" t="s">
        <v>131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138</v>
      </c>
      <c r="BM96" s="216" t="s">
        <v>711</v>
      </c>
    </row>
    <row r="97" s="2" customFormat="1">
      <c r="A97" s="39"/>
      <c r="B97" s="40"/>
      <c r="C97" s="41"/>
      <c r="D97" s="218" t="s">
        <v>140</v>
      </c>
      <c r="E97" s="41"/>
      <c r="F97" s="219" t="s">
        <v>183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82</v>
      </c>
    </row>
    <row r="98" s="2" customFormat="1" ht="16.5" customHeight="1">
      <c r="A98" s="39"/>
      <c r="B98" s="40"/>
      <c r="C98" s="205" t="s">
        <v>166</v>
      </c>
      <c r="D98" s="205" t="s">
        <v>133</v>
      </c>
      <c r="E98" s="206" t="s">
        <v>185</v>
      </c>
      <c r="F98" s="207" t="s">
        <v>186</v>
      </c>
      <c r="G98" s="208" t="s">
        <v>161</v>
      </c>
      <c r="H98" s="209">
        <v>3</v>
      </c>
      <c r="I98" s="210"/>
      <c r="J98" s="211">
        <f>ROUND(I98*H98,2)</f>
        <v>0</v>
      </c>
      <c r="K98" s="207" t="s">
        <v>137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138</v>
      </c>
      <c r="AT98" s="216" t="s">
        <v>133</v>
      </c>
      <c r="AU98" s="216" t="s">
        <v>82</v>
      </c>
      <c r="AY98" s="18" t="s">
        <v>131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138</v>
      </c>
      <c r="BM98" s="216" t="s">
        <v>712</v>
      </c>
    </row>
    <row r="99" s="2" customFormat="1">
      <c r="A99" s="39"/>
      <c r="B99" s="40"/>
      <c r="C99" s="41"/>
      <c r="D99" s="218" t="s">
        <v>140</v>
      </c>
      <c r="E99" s="41"/>
      <c r="F99" s="219" t="s">
        <v>188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140</v>
      </c>
      <c r="AU99" s="18" t="s">
        <v>82</v>
      </c>
    </row>
    <row r="100" s="2" customFormat="1">
      <c r="A100" s="39"/>
      <c r="B100" s="40"/>
      <c r="C100" s="41"/>
      <c r="D100" s="223" t="s">
        <v>142</v>
      </c>
      <c r="E100" s="41"/>
      <c r="F100" s="224" t="s">
        <v>189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142</v>
      </c>
      <c r="AU100" s="18" t="s">
        <v>82</v>
      </c>
    </row>
    <row r="101" s="2" customFormat="1" ht="16.5" customHeight="1">
      <c r="A101" s="39"/>
      <c r="B101" s="40"/>
      <c r="C101" s="205" t="s">
        <v>172</v>
      </c>
      <c r="D101" s="205" t="s">
        <v>133</v>
      </c>
      <c r="E101" s="206" t="s">
        <v>191</v>
      </c>
      <c r="F101" s="207" t="s">
        <v>192</v>
      </c>
      <c r="G101" s="208" t="s">
        <v>161</v>
      </c>
      <c r="H101" s="209">
        <v>3</v>
      </c>
      <c r="I101" s="210"/>
      <c r="J101" s="211">
        <f>ROUND(I101*H101,2)</f>
        <v>0</v>
      </c>
      <c r="K101" s="207" t="s">
        <v>137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138</v>
      </c>
      <c r="AT101" s="216" t="s">
        <v>133</v>
      </c>
      <c r="AU101" s="216" t="s">
        <v>82</v>
      </c>
      <c r="AY101" s="18" t="s">
        <v>131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138</v>
      </c>
      <c r="BM101" s="216" t="s">
        <v>713</v>
      </c>
    </row>
    <row r="102" s="2" customFormat="1">
      <c r="A102" s="39"/>
      <c r="B102" s="40"/>
      <c r="C102" s="41"/>
      <c r="D102" s="218" t="s">
        <v>140</v>
      </c>
      <c r="E102" s="41"/>
      <c r="F102" s="219" t="s">
        <v>194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82</v>
      </c>
    </row>
    <row r="103" s="2" customFormat="1">
      <c r="A103" s="39"/>
      <c r="B103" s="40"/>
      <c r="C103" s="41"/>
      <c r="D103" s="223" t="s">
        <v>142</v>
      </c>
      <c r="E103" s="41"/>
      <c r="F103" s="224" t="s">
        <v>195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142</v>
      </c>
      <c r="AU103" s="18" t="s">
        <v>82</v>
      </c>
    </row>
    <row r="104" s="2" customFormat="1">
      <c r="A104" s="39"/>
      <c r="B104" s="40"/>
      <c r="C104" s="41"/>
      <c r="D104" s="218" t="s">
        <v>144</v>
      </c>
      <c r="E104" s="41"/>
      <c r="F104" s="225" t="s">
        <v>714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82</v>
      </c>
    </row>
    <row r="105" s="2" customFormat="1" ht="16.5" customHeight="1">
      <c r="A105" s="39"/>
      <c r="B105" s="40"/>
      <c r="C105" s="205" t="s">
        <v>178</v>
      </c>
      <c r="D105" s="205" t="s">
        <v>133</v>
      </c>
      <c r="E105" s="206" t="s">
        <v>197</v>
      </c>
      <c r="F105" s="207" t="s">
        <v>198</v>
      </c>
      <c r="G105" s="208" t="s">
        <v>161</v>
      </c>
      <c r="H105" s="209">
        <v>2</v>
      </c>
      <c r="I105" s="210"/>
      <c r="J105" s="211">
        <f>ROUND(I105*H105,2)</f>
        <v>0</v>
      </c>
      <c r="K105" s="207" t="s">
        <v>137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138</v>
      </c>
      <c r="AT105" s="216" t="s">
        <v>133</v>
      </c>
      <c r="AU105" s="216" t="s">
        <v>82</v>
      </c>
      <c r="AY105" s="18" t="s">
        <v>131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138</v>
      </c>
      <c r="BM105" s="216" t="s">
        <v>715</v>
      </c>
    </row>
    <row r="106" s="2" customFormat="1">
      <c r="A106" s="39"/>
      <c r="B106" s="40"/>
      <c r="C106" s="41"/>
      <c r="D106" s="218" t="s">
        <v>140</v>
      </c>
      <c r="E106" s="41"/>
      <c r="F106" s="219" t="s">
        <v>200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82</v>
      </c>
    </row>
    <row r="107" s="2" customFormat="1">
      <c r="A107" s="39"/>
      <c r="B107" s="40"/>
      <c r="C107" s="41"/>
      <c r="D107" s="223" t="s">
        <v>142</v>
      </c>
      <c r="E107" s="41"/>
      <c r="F107" s="224" t="s">
        <v>201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142</v>
      </c>
      <c r="AU107" s="18" t="s">
        <v>82</v>
      </c>
    </row>
    <row r="108" s="2" customFormat="1">
      <c r="A108" s="39"/>
      <c r="B108" s="40"/>
      <c r="C108" s="41"/>
      <c r="D108" s="218" t="s">
        <v>144</v>
      </c>
      <c r="E108" s="41"/>
      <c r="F108" s="225" t="s">
        <v>714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82</v>
      </c>
    </row>
    <row r="109" s="2" customFormat="1" ht="24.15" customHeight="1">
      <c r="A109" s="39"/>
      <c r="B109" s="40"/>
      <c r="C109" s="205" t="s">
        <v>184</v>
      </c>
      <c r="D109" s="205" t="s">
        <v>133</v>
      </c>
      <c r="E109" s="206" t="s">
        <v>716</v>
      </c>
      <c r="F109" s="207" t="s">
        <v>717</v>
      </c>
      <c r="G109" s="208" t="s">
        <v>181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138</v>
      </c>
      <c r="AT109" s="216" t="s">
        <v>133</v>
      </c>
      <c r="AU109" s="216" t="s">
        <v>82</v>
      </c>
      <c r="AY109" s="18" t="s">
        <v>131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138</v>
      </c>
      <c r="BM109" s="216" t="s">
        <v>718</v>
      </c>
    </row>
    <row r="110" s="2" customFormat="1">
      <c r="A110" s="39"/>
      <c r="B110" s="40"/>
      <c r="C110" s="41"/>
      <c r="D110" s="218" t="s">
        <v>140</v>
      </c>
      <c r="E110" s="41"/>
      <c r="F110" s="219" t="s">
        <v>717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82</v>
      </c>
    </row>
    <row r="111" s="2" customFormat="1">
      <c r="A111" s="39"/>
      <c r="B111" s="40"/>
      <c r="C111" s="41"/>
      <c r="D111" s="218" t="s">
        <v>144</v>
      </c>
      <c r="E111" s="41"/>
      <c r="F111" s="225" t="s">
        <v>719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82</v>
      </c>
    </row>
    <row r="112" s="2" customFormat="1" ht="16.5" customHeight="1">
      <c r="A112" s="39"/>
      <c r="B112" s="40"/>
      <c r="C112" s="205" t="s">
        <v>190</v>
      </c>
      <c r="D112" s="205" t="s">
        <v>133</v>
      </c>
      <c r="E112" s="206" t="s">
        <v>203</v>
      </c>
      <c r="F112" s="207" t="s">
        <v>204</v>
      </c>
      <c r="G112" s="208" t="s">
        <v>136</v>
      </c>
      <c r="H112" s="209">
        <v>2406</v>
      </c>
      <c r="I112" s="210"/>
      <c r="J112" s="211">
        <f>ROUND(I112*H112,2)</f>
        <v>0</v>
      </c>
      <c r="K112" s="207" t="s">
        <v>137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138</v>
      </c>
      <c r="AT112" s="216" t="s">
        <v>133</v>
      </c>
      <c r="AU112" s="216" t="s">
        <v>82</v>
      </c>
      <c r="AY112" s="18" t="s">
        <v>131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138</v>
      </c>
      <c r="BM112" s="216" t="s">
        <v>720</v>
      </c>
    </row>
    <row r="113" s="2" customFormat="1">
      <c r="A113" s="39"/>
      <c r="B113" s="40"/>
      <c r="C113" s="41"/>
      <c r="D113" s="218" t="s">
        <v>140</v>
      </c>
      <c r="E113" s="41"/>
      <c r="F113" s="219" t="s">
        <v>206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140</v>
      </c>
      <c r="AU113" s="18" t="s">
        <v>82</v>
      </c>
    </row>
    <row r="114" s="2" customFormat="1">
      <c r="A114" s="39"/>
      <c r="B114" s="40"/>
      <c r="C114" s="41"/>
      <c r="D114" s="223" t="s">
        <v>142</v>
      </c>
      <c r="E114" s="41"/>
      <c r="F114" s="224" t="s">
        <v>207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142</v>
      </c>
      <c r="AU114" s="18" t="s">
        <v>82</v>
      </c>
    </row>
    <row r="115" s="2" customFormat="1">
      <c r="A115" s="39"/>
      <c r="B115" s="40"/>
      <c r="C115" s="41"/>
      <c r="D115" s="218" t="s">
        <v>144</v>
      </c>
      <c r="E115" s="41"/>
      <c r="F115" s="225" t="s">
        <v>721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82</v>
      </c>
    </row>
    <row r="116" s="13" customFormat="1">
      <c r="A116" s="13"/>
      <c r="B116" s="226"/>
      <c r="C116" s="227"/>
      <c r="D116" s="218" t="s">
        <v>215</v>
      </c>
      <c r="E116" s="228" t="s">
        <v>19</v>
      </c>
      <c r="F116" s="229" t="s">
        <v>722</v>
      </c>
      <c r="G116" s="227"/>
      <c r="H116" s="230">
        <v>2406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215</v>
      </c>
      <c r="AU116" s="236" t="s">
        <v>82</v>
      </c>
      <c r="AV116" s="13" t="s">
        <v>82</v>
      </c>
      <c r="AW116" s="13" t="s">
        <v>33</v>
      </c>
      <c r="AX116" s="13" t="s">
        <v>80</v>
      </c>
      <c r="AY116" s="236" t="s">
        <v>131</v>
      </c>
    </row>
    <row r="117" s="2" customFormat="1" ht="21.75" customHeight="1">
      <c r="A117" s="39"/>
      <c r="B117" s="40"/>
      <c r="C117" s="205" t="s">
        <v>196</v>
      </c>
      <c r="D117" s="205" t="s">
        <v>133</v>
      </c>
      <c r="E117" s="206" t="s">
        <v>581</v>
      </c>
      <c r="F117" s="207" t="s">
        <v>582</v>
      </c>
      <c r="G117" s="208" t="s">
        <v>211</v>
      </c>
      <c r="H117" s="209">
        <v>988</v>
      </c>
      <c r="I117" s="210"/>
      <c r="J117" s="211">
        <f>ROUND(I117*H117,2)</f>
        <v>0</v>
      </c>
      <c r="K117" s="207" t="s">
        <v>137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138</v>
      </c>
      <c r="AT117" s="216" t="s">
        <v>133</v>
      </c>
      <c r="AU117" s="216" t="s">
        <v>82</v>
      </c>
      <c r="AY117" s="18" t="s">
        <v>131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138</v>
      </c>
      <c r="BM117" s="216" t="s">
        <v>723</v>
      </c>
    </row>
    <row r="118" s="2" customFormat="1">
      <c r="A118" s="39"/>
      <c r="B118" s="40"/>
      <c r="C118" s="41"/>
      <c r="D118" s="218" t="s">
        <v>140</v>
      </c>
      <c r="E118" s="41"/>
      <c r="F118" s="219" t="s">
        <v>584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82</v>
      </c>
    </row>
    <row r="119" s="2" customFormat="1">
      <c r="A119" s="39"/>
      <c r="B119" s="40"/>
      <c r="C119" s="41"/>
      <c r="D119" s="223" t="s">
        <v>142</v>
      </c>
      <c r="E119" s="41"/>
      <c r="F119" s="224" t="s">
        <v>585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142</v>
      </c>
      <c r="AU119" s="18" t="s">
        <v>82</v>
      </c>
    </row>
    <row r="120" s="13" customFormat="1">
      <c r="A120" s="13"/>
      <c r="B120" s="226"/>
      <c r="C120" s="227"/>
      <c r="D120" s="218" t="s">
        <v>215</v>
      </c>
      <c r="E120" s="228" t="s">
        <v>19</v>
      </c>
      <c r="F120" s="229" t="s">
        <v>724</v>
      </c>
      <c r="G120" s="227"/>
      <c r="H120" s="230">
        <v>988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215</v>
      </c>
      <c r="AU120" s="236" t="s">
        <v>82</v>
      </c>
      <c r="AV120" s="13" t="s">
        <v>82</v>
      </c>
      <c r="AW120" s="13" t="s">
        <v>33</v>
      </c>
      <c r="AX120" s="13" t="s">
        <v>80</v>
      </c>
      <c r="AY120" s="236" t="s">
        <v>131</v>
      </c>
    </row>
    <row r="121" s="2" customFormat="1" ht="21.75" customHeight="1">
      <c r="A121" s="39"/>
      <c r="B121" s="40"/>
      <c r="C121" s="205" t="s">
        <v>202</v>
      </c>
      <c r="D121" s="205" t="s">
        <v>133</v>
      </c>
      <c r="E121" s="206" t="s">
        <v>725</v>
      </c>
      <c r="F121" s="207" t="s">
        <v>726</v>
      </c>
      <c r="G121" s="208" t="s">
        <v>211</v>
      </c>
      <c r="H121" s="209">
        <v>267.625</v>
      </c>
      <c r="I121" s="210"/>
      <c r="J121" s="211">
        <f>ROUND(I121*H121,2)</f>
        <v>0</v>
      </c>
      <c r="K121" s="207" t="s">
        <v>137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138</v>
      </c>
      <c r="AT121" s="216" t="s">
        <v>133</v>
      </c>
      <c r="AU121" s="216" t="s">
        <v>82</v>
      </c>
      <c r="AY121" s="18" t="s">
        <v>131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138</v>
      </c>
      <c r="BM121" s="216" t="s">
        <v>727</v>
      </c>
    </row>
    <row r="122" s="2" customFormat="1">
      <c r="A122" s="39"/>
      <c r="B122" s="40"/>
      <c r="C122" s="41"/>
      <c r="D122" s="218" t="s">
        <v>140</v>
      </c>
      <c r="E122" s="41"/>
      <c r="F122" s="219" t="s">
        <v>728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82</v>
      </c>
    </row>
    <row r="123" s="2" customFormat="1">
      <c r="A123" s="39"/>
      <c r="B123" s="40"/>
      <c r="C123" s="41"/>
      <c r="D123" s="223" t="s">
        <v>142</v>
      </c>
      <c r="E123" s="41"/>
      <c r="F123" s="224" t="s">
        <v>729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142</v>
      </c>
      <c r="AU123" s="18" t="s">
        <v>82</v>
      </c>
    </row>
    <row r="124" s="13" customFormat="1">
      <c r="A124" s="13"/>
      <c r="B124" s="226"/>
      <c r="C124" s="227"/>
      <c r="D124" s="218" t="s">
        <v>215</v>
      </c>
      <c r="E124" s="228" t="s">
        <v>19</v>
      </c>
      <c r="F124" s="229" t="s">
        <v>730</v>
      </c>
      <c r="G124" s="227"/>
      <c r="H124" s="230">
        <v>267.625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215</v>
      </c>
      <c r="AU124" s="236" t="s">
        <v>82</v>
      </c>
      <c r="AV124" s="13" t="s">
        <v>82</v>
      </c>
      <c r="AW124" s="13" t="s">
        <v>33</v>
      </c>
      <c r="AX124" s="13" t="s">
        <v>80</v>
      </c>
      <c r="AY124" s="236" t="s">
        <v>131</v>
      </c>
    </row>
    <row r="125" s="2" customFormat="1" ht="16.5" customHeight="1">
      <c r="A125" s="39"/>
      <c r="B125" s="40"/>
      <c r="C125" s="205" t="s">
        <v>208</v>
      </c>
      <c r="D125" s="205" t="s">
        <v>133</v>
      </c>
      <c r="E125" s="206" t="s">
        <v>218</v>
      </c>
      <c r="F125" s="207" t="s">
        <v>219</v>
      </c>
      <c r="G125" s="208" t="s">
        <v>161</v>
      </c>
      <c r="H125" s="209">
        <v>3</v>
      </c>
      <c r="I125" s="210"/>
      <c r="J125" s="211">
        <f>ROUND(I125*H125,2)</f>
        <v>0</v>
      </c>
      <c r="K125" s="207" t="s">
        <v>137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138</v>
      </c>
      <c r="AT125" s="216" t="s">
        <v>133</v>
      </c>
      <c r="AU125" s="216" t="s">
        <v>82</v>
      </c>
      <c r="AY125" s="18" t="s">
        <v>131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138</v>
      </c>
      <c r="BM125" s="216" t="s">
        <v>731</v>
      </c>
    </row>
    <row r="126" s="2" customFormat="1">
      <c r="A126" s="39"/>
      <c r="B126" s="40"/>
      <c r="C126" s="41"/>
      <c r="D126" s="218" t="s">
        <v>140</v>
      </c>
      <c r="E126" s="41"/>
      <c r="F126" s="219" t="s">
        <v>221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82</v>
      </c>
    </row>
    <row r="127" s="2" customFormat="1">
      <c r="A127" s="39"/>
      <c r="B127" s="40"/>
      <c r="C127" s="41"/>
      <c r="D127" s="223" t="s">
        <v>142</v>
      </c>
      <c r="E127" s="41"/>
      <c r="F127" s="224" t="s">
        <v>222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142</v>
      </c>
      <c r="AU127" s="18" t="s">
        <v>82</v>
      </c>
    </row>
    <row r="128" s="2" customFormat="1" ht="16.5" customHeight="1">
      <c r="A128" s="39"/>
      <c r="B128" s="40"/>
      <c r="C128" s="205" t="s">
        <v>217</v>
      </c>
      <c r="D128" s="205" t="s">
        <v>133</v>
      </c>
      <c r="E128" s="206" t="s">
        <v>224</v>
      </c>
      <c r="F128" s="207" t="s">
        <v>225</v>
      </c>
      <c r="G128" s="208" t="s">
        <v>161</v>
      </c>
      <c r="H128" s="209">
        <v>3</v>
      </c>
      <c r="I128" s="210"/>
      <c r="J128" s="211">
        <f>ROUND(I128*H128,2)</f>
        <v>0</v>
      </c>
      <c r="K128" s="207" t="s">
        <v>137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138</v>
      </c>
      <c r="AT128" s="216" t="s">
        <v>133</v>
      </c>
      <c r="AU128" s="216" t="s">
        <v>82</v>
      </c>
      <c r="AY128" s="18" t="s">
        <v>131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138</v>
      </c>
      <c r="BM128" s="216" t="s">
        <v>732</v>
      </c>
    </row>
    <row r="129" s="2" customFormat="1">
      <c r="A129" s="39"/>
      <c r="B129" s="40"/>
      <c r="C129" s="41"/>
      <c r="D129" s="218" t="s">
        <v>140</v>
      </c>
      <c r="E129" s="41"/>
      <c r="F129" s="219" t="s">
        <v>227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140</v>
      </c>
      <c r="AU129" s="18" t="s">
        <v>82</v>
      </c>
    </row>
    <row r="130" s="2" customFormat="1">
      <c r="A130" s="39"/>
      <c r="B130" s="40"/>
      <c r="C130" s="41"/>
      <c r="D130" s="223" t="s">
        <v>142</v>
      </c>
      <c r="E130" s="41"/>
      <c r="F130" s="224" t="s">
        <v>228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142</v>
      </c>
      <c r="AU130" s="18" t="s">
        <v>82</v>
      </c>
    </row>
    <row r="131" s="2" customFormat="1">
      <c r="A131" s="39"/>
      <c r="B131" s="40"/>
      <c r="C131" s="41"/>
      <c r="D131" s="218" t="s">
        <v>144</v>
      </c>
      <c r="E131" s="41"/>
      <c r="F131" s="225" t="s">
        <v>229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82</v>
      </c>
    </row>
    <row r="132" s="2" customFormat="1" ht="16.5" customHeight="1">
      <c r="A132" s="39"/>
      <c r="B132" s="40"/>
      <c r="C132" s="205" t="s">
        <v>223</v>
      </c>
      <c r="D132" s="205" t="s">
        <v>133</v>
      </c>
      <c r="E132" s="206" t="s">
        <v>230</v>
      </c>
      <c r="F132" s="207" t="s">
        <v>231</v>
      </c>
      <c r="G132" s="208" t="s">
        <v>161</v>
      </c>
      <c r="H132" s="209">
        <v>2</v>
      </c>
      <c r="I132" s="210"/>
      <c r="J132" s="211">
        <f>ROUND(I132*H132,2)</f>
        <v>0</v>
      </c>
      <c r="K132" s="207" t="s">
        <v>137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138</v>
      </c>
      <c r="AT132" s="216" t="s">
        <v>133</v>
      </c>
      <c r="AU132" s="216" t="s">
        <v>82</v>
      </c>
      <c r="AY132" s="18" t="s">
        <v>131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138</v>
      </c>
      <c r="BM132" s="216" t="s">
        <v>733</v>
      </c>
    </row>
    <row r="133" s="2" customFormat="1">
      <c r="A133" s="39"/>
      <c r="B133" s="40"/>
      <c r="C133" s="41"/>
      <c r="D133" s="218" t="s">
        <v>140</v>
      </c>
      <c r="E133" s="41"/>
      <c r="F133" s="219" t="s">
        <v>233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140</v>
      </c>
      <c r="AU133" s="18" t="s">
        <v>82</v>
      </c>
    </row>
    <row r="134" s="2" customFormat="1">
      <c r="A134" s="39"/>
      <c r="B134" s="40"/>
      <c r="C134" s="41"/>
      <c r="D134" s="223" t="s">
        <v>142</v>
      </c>
      <c r="E134" s="41"/>
      <c r="F134" s="224" t="s">
        <v>234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142</v>
      </c>
      <c r="AU134" s="18" t="s">
        <v>82</v>
      </c>
    </row>
    <row r="135" s="2" customFormat="1">
      <c r="A135" s="39"/>
      <c r="B135" s="40"/>
      <c r="C135" s="41"/>
      <c r="D135" s="218" t="s">
        <v>144</v>
      </c>
      <c r="E135" s="41"/>
      <c r="F135" s="225" t="s">
        <v>229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82</v>
      </c>
    </row>
    <row r="136" s="2" customFormat="1" ht="16.5" customHeight="1">
      <c r="A136" s="39"/>
      <c r="B136" s="40"/>
      <c r="C136" s="205" t="s">
        <v>8</v>
      </c>
      <c r="D136" s="205" t="s">
        <v>133</v>
      </c>
      <c r="E136" s="206" t="s">
        <v>236</v>
      </c>
      <c r="F136" s="207" t="s">
        <v>237</v>
      </c>
      <c r="G136" s="208" t="s">
        <v>161</v>
      </c>
      <c r="H136" s="209">
        <v>3</v>
      </c>
      <c r="I136" s="210"/>
      <c r="J136" s="211">
        <f>ROUND(I136*H136,2)</f>
        <v>0</v>
      </c>
      <c r="K136" s="207" t="s">
        <v>137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138</v>
      </c>
      <c r="AT136" s="216" t="s">
        <v>133</v>
      </c>
      <c r="AU136" s="216" t="s">
        <v>82</v>
      </c>
      <c r="AY136" s="18" t="s">
        <v>131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138</v>
      </c>
      <c r="BM136" s="216" t="s">
        <v>734</v>
      </c>
    </row>
    <row r="137" s="2" customFormat="1">
      <c r="A137" s="39"/>
      <c r="B137" s="40"/>
      <c r="C137" s="41"/>
      <c r="D137" s="218" t="s">
        <v>140</v>
      </c>
      <c r="E137" s="41"/>
      <c r="F137" s="219" t="s">
        <v>239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82</v>
      </c>
    </row>
    <row r="138" s="2" customFormat="1">
      <c r="A138" s="39"/>
      <c r="B138" s="40"/>
      <c r="C138" s="41"/>
      <c r="D138" s="223" t="s">
        <v>142</v>
      </c>
      <c r="E138" s="41"/>
      <c r="F138" s="224" t="s">
        <v>240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142</v>
      </c>
      <c r="AU138" s="18" t="s">
        <v>82</v>
      </c>
    </row>
    <row r="139" s="2" customFormat="1" ht="16.5" customHeight="1">
      <c r="A139" s="39"/>
      <c r="B139" s="40"/>
      <c r="C139" s="205" t="s">
        <v>235</v>
      </c>
      <c r="D139" s="205" t="s">
        <v>133</v>
      </c>
      <c r="E139" s="206" t="s">
        <v>242</v>
      </c>
      <c r="F139" s="207" t="s">
        <v>243</v>
      </c>
      <c r="G139" s="208" t="s">
        <v>161</v>
      </c>
      <c r="H139" s="209">
        <v>3</v>
      </c>
      <c r="I139" s="210"/>
      <c r="J139" s="211">
        <f>ROUND(I139*H139,2)</f>
        <v>0</v>
      </c>
      <c r="K139" s="207" t="s">
        <v>137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138</v>
      </c>
      <c r="AT139" s="216" t="s">
        <v>133</v>
      </c>
      <c r="AU139" s="216" t="s">
        <v>82</v>
      </c>
      <c r="AY139" s="18" t="s">
        <v>131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138</v>
      </c>
      <c r="BM139" s="216" t="s">
        <v>735</v>
      </c>
    </row>
    <row r="140" s="2" customFormat="1">
      <c r="A140" s="39"/>
      <c r="B140" s="40"/>
      <c r="C140" s="41"/>
      <c r="D140" s="218" t="s">
        <v>140</v>
      </c>
      <c r="E140" s="41"/>
      <c r="F140" s="219" t="s">
        <v>245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140</v>
      </c>
      <c r="AU140" s="18" t="s">
        <v>82</v>
      </c>
    </row>
    <row r="141" s="2" customFormat="1">
      <c r="A141" s="39"/>
      <c r="B141" s="40"/>
      <c r="C141" s="41"/>
      <c r="D141" s="223" t="s">
        <v>142</v>
      </c>
      <c r="E141" s="41"/>
      <c r="F141" s="224" t="s">
        <v>246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142</v>
      </c>
      <c r="AU141" s="18" t="s">
        <v>82</v>
      </c>
    </row>
    <row r="142" s="2" customFormat="1" ht="16.5" customHeight="1">
      <c r="A142" s="39"/>
      <c r="B142" s="40"/>
      <c r="C142" s="205" t="s">
        <v>241</v>
      </c>
      <c r="D142" s="205" t="s">
        <v>133</v>
      </c>
      <c r="E142" s="206" t="s">
        <v>248</v>
      </c>
      <c r="F142" s="207" t="s">
        <v>249</v>
      </c>
      <c r="G142" s="208" t="s">
        <v>161</v>
      </c>
      <c r="H142" s="209">
        <v>2</v>
      </c>
      <c r="I142" s="210"/>
      <c r="J142" s="211">
        <f>ROUND(I142*H142,2)</f>
        <v>0</v>
      </c>
      <c r="K142" s="207" t="s">
        <v>137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138</v>
      </c>
      <c r="AT142" s="216" t="s">
        <v>133</v>
      </c>
      <c r="AU142" s="216" t="s">
        <v>82</v>
      </c>
      <c r="AY142" s="18" t="s">
        <v>131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138</v>
      </c>
      <c r="BM142" s="216" t="s">
        <v>736</v>
      </c>
    </row>
    <row r="143" s="2" customFormat="1">
      <c r="A143" s="39"/>
      <c r="B143" s="40"/>
      <c r="C143" s="41"/>
      <c r="D143" s="218" t="s">
        <v>140</v>
      </c>
      <c r="E143" s="41"/>
      <c r="F143" s="219" t="s">
        <v>251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82</v>
      </c>
    </row>
    <row r="144" s="2" customFormat="1">
      <c r="A144" s="39"/>
      <c r="B144" s="40"/>
      <c r="C144" s="41"/>
      <c r="D144" s="223" t="s">
        <v>142</v>
      </c>
      <c r="E144" s="41"/>
      <c r="F144" s="224" t="s">
        <v>252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142</v>
      </c>
      <c r="AU144" s="18" t="s">
        <v>82</v>
      </c>
    </row>
    <row r="145" s="2" customFormat="1" ht="21.75" customHeight="1">
      <c r="A145" s="39"/>
      <c r="B145" s="40"/>
      <c r="C145" s="205" t="s">
        <v>247</v>
      </c>
      <c r="D145" s="205" t="s">
        <v>133</v>
      </c>
      <c r="E145" s="206" t="s">
        <v>535</v>
      </c>
      <c r="F145" s="207" t="s">
        <v>536</v>
      </c>
      <c r="G145" s="208" t="s">
        <v>211</v>
      </c>
      <c r="H145" s="209">
        <v>1616.5250000000001</v>
      </c>
      <c r="I145" s="210"/>
      <c r="J145" s="211">
        <f>ROUND(I145*H145,2)</f>
        <v>0</v>
      </c>
      <c r="K145" s="207" t="s">
        <v>137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138</v>
      </c>
      <c r="AT145" s="216" t="s">
        <v>133</v>
      </c>
      <c r="AU145" s="216" t="s">
        <v>82</v>
      </c>
      <c r="AY145" s="18" t="s">
        <v>131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138</v>
      </c>
      <c r="BM145" s="216" t="s">
        <v>737</v>
      </c>
    </row>
    <row r="146" s="2" customFormat="1">
      <c r="A146" s="39"/>
      <c r="B146" s="40"/>
      <c r="C146" s="41"/>
      <c r="D146" s="218" t="s">
        <v>140</v>
      </c>
      <c r="E146" s="41"/>
      <c r="F146" s="219" t="s">
        <v>538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140</v>
      </c>
      <c r="AU146" s="18" t="s">
        <v>82</v>
      </c>
    </row>
    <row r="147" s="2" customFormat="1">
      <c r="A147" s="39"/>
      <c r="B147" s="40"/>
      <c r="C147" s="41"/>
      <c r="D147" s="223" t="s">
        <v>142</v>
      </c>
      <c r="E147" s="41"/>
      <c r="F147" s="224" t="s">
        <v>539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142</v>
      </c>
      <c r="AU147" s="18" t="s">
        <v>82</v>
      </c>
    </row>
    <row r="148" s="2" customFormat="1">
      <c r="A148" s="39"/>
      <c r="B148" s="40"/>
      <c r="C148" s="41"/>
      <c r="D148" s="218" t="s">
        <v>144</v>
      </c>
      <c r="E148" s="41"/>
      <c r="F148" s="225" t="s">
        <v>540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144</v>
      </c>
      <c r="AU148" s="18" t="s">
        <v>82</v>
      </c>
    </row>
    <row r="149" s="13" customFormat="1">
      <c r="A149" s="13"/>
      <c r="B149" s="226"/>
      <c r="C149" s="227"/>
      <c r="D149" s="218" t="s">
        <v>215</v>
      </c>
      <c r="E149" s="228" t="s">
        <v>19</v>
      </c>
      <c r="F149" s="229" t="s">
        <v>738</v>
      </c>
      <c r="G149" s="227"/>
      <c r="H149" s="230">
        <v>360.89999999999998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215</v>
      </c>
      <c r="AU149" s="236" t="s">
        <v>82</v>
      </c>
      <c r="AV149" s="13" t="s">
        <v>82</v>
      </c>
      <c r="AW149" s="13" t="s">
        <v>33</v>
      </c>
      <c r="AX149" s="13" t="s">
        <v>72</v>
      </c>
      <c r="AY149" s="236" t="s">
        <v>131</v>
      </c>
    </row>
    <row r="150" s="13" customFormat="1">
      <c r="A150" s="13"/>
      <c r="B150" s="226"/>
      <c r="C150" s="227"/>
      <c r="D150" s="218" t="s">
        <v>215</v>
      </c>
      <c r="E150" s="228" t="s">
        <v>19</v>
      </c>
      <c r="F150" s="229" t="s">
        <v>724</v>
      </c>
      <c r="G150" s="227"/>
      <c r="H150" s="230">
        <v>988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6" t="s">
        <v>215</v>
      </c>
      <c r="AU150" s="236" t="s">
        <v>82</v>
      </c>
      <c r="AV150" s="13" t="s">
        <v>82</v>
      </c>
      <c r="AW150" s="13" t="s">
        <v>33</v>
      </c>
      <c r="AX150" s="13" t="s">
        <v>72</v>
      </c>
      <c r="AY150" s="236" t="s">
        <v>131</v>
      </c>
    </row>
    <row r="151" s="13" customFormat="1">
      <c r="A151" s="13"/>
      <c r="B151" s="226"/>
      <c r="C151" s="227"/>
      <c r="D151" s="218" t="s">
        <v>215</v>
      </c>
      <c r="E151" s="228" t="s">
        <v>19</v>
      </c>
      <c r="F151" s="229" t="s">
        <v>730</v>
      </c>
      <c r="G151" s="227"/>
      <c r="H151" s="230">
        <v>267.625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215</v>
      </c>
      <c r="AU151" s="236" t="s">
        <v>82</v>
      </c>
      <c r="AV151" s="13" t="s">
        <v>82</v>
      </c>
      <c r="AW151" s="13" t="s">
        <v>33</v>
      </c>
      <c r="AX151" s="13" t="s">
        <v>72</v>
      </c>
      <c r="AY151" s="236" t="s">
        <v>131</v>
      </c>
    </row>
    <row r="152" s="15" customFormat="1">
      <c r="A152" s="15"/>
      <c r="B152" s="247"/>
      <c r="C152" s="248"/>
      <c r="D152" s="218" t="s">
        <v>215</v>
      </c>
      <c r="E152" s="249" t="s">
        <v>19</v>
      </c>
      <c r="F152" s="250" t="s">
        <v>260</v>
      </c>
      <c r="G152" s="248"/>
      <c r="H152" s="251">
        <v>1616.5250000000001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215</v>
      </c>
      <c r="AU152" s="257" t="s">
        <v>82</v>
      </c>
      <c r="AV152" s="15" t="s">
        <v>138</v>
      </c>
      <c r="AW152" s="15" t="s">
        <v>33</v>
      </c>
      <c r="AX152" s="15" t="s">
        <v>80</v>
      </c>
      <c r="AY152" s="257" t="s">
        <v>131</v>
      </c>
    </row>
    <row r="153" s="2" customFormat="1" ht="16.5" customHeight="1">
      <c r="A153" s="39"/>
      <c r="B153" s="40"/>
      <c r="C153" s="205" t="s">
        <v>253</v>
      </c>
      <c r="D153" s="205" t="s">
        <v>133</v>
      </c>
      <c r="E153" s="206" t="s">
        <v>267</v>
      </c>
      <c r="F153" s="207" t="s">
        <v>268</v>
      </c>
      <c r="G153" s="208" t="s">
        <v>211</v>
      </c>
      <c r="H153" s="209">
        <v>267.625</v>
      </c>
      <c r="I153" s="210"/>
      <c r="J153" s="211">
        <f>ROUND(I153*H153,2)</f>
        <v>0</v>
      </c>
      <c r="K153" s="207" t="s">
        <v>137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138</v>
      </c>
      <c r="AT153" s="216" t="s">
        <v>133</v>
      </c>
      <c r="AU153" s="216" t="s">
        <v>82</v>
      </c>
      <c r="AY153" s="18" t="s">
        <v>131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138</v>
      </c>
      <c r="BM153" s="216" t="s">
        <v>739</v>
      </c>
    </row>
    <row r="154" s="2" customFormat="1">
      <c r="A154" s="39"/>
      <c r="B154" s="40"/>
      <c r="C154" s="41"/>
      <c r="D154" s="218" t="s">
        <v>140</v>
      </c>
      <c r="E154" s="41"/>
      <c r="F154" s="219" t="s">
        <v>270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82</v>
      </c>
    </row>
    <row r="155" s="2" customFormat="1">
      <c r="A155" s="39"/>
      <c r="B155" s="40"/>
      <c r="C155" s="41"/>
      <c r="D155" s="223" t="s">
        <v>142</v>
      </c>
      <c r="E155" s="41"/>
      <c r="F155" s="224" t="s">
        <v>271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142</v>
      </c>
      <c r="AU155" s="18" t="s">
        <v>82</v>
      </c>
    </row>
    <row r="156" s="2" customFormat="1">
      <c r="A156" s="39"/>
      <c r="B156" s="40"/>
      <c r="C156" s="41"/>
      <c r="D156" s="218" t="s">
        <v>144</v>
      </c>
      <c r="E156" s="41"/>
      <c r="F156" s="225" t="s">
        <v>542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144</v>
      </c>
      <c r="AU156" s="18" t="s">
        <v>82</v>
      </c>
    </row>
    <row r="157" s="13" customFormat="1">
      <c r="A157" s="13"/>
      <c r="B157" s="226"/>
      <c r="C157" s="227"/>
      <c r="D157" s="218" t="s">
        <v>215</v>
      </c>
      <c r="E157" s="228" t="s">
        <v>19</v>
      </c>
      <c r="F157" s="229" t="s">
        <v>724</v>
      </c>
      <c r="G157" s="227"/>
      <c r="H157" s="230">
        <v>988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215</v>
      </c>
      <c r="AU157" s="236" t="s">
        <v>82</v>
      </c>
      <c r="AV157" s="13" t="s">
        <v>82</v>
      </c>
      <c r="AW157" s="13" t="s">
        <v>33</v>
      </c>
      <c r="AX157" s="13" t="s">
        <v>72</v>
      </c>
      <c r="AY157" s="236" t="s">
        <v>131</v>
      </c>
    </row>
    <row r="158" s="13" customFormat="1">
      <c r="A158" s="13"/>
      <c r="B158" s="226"/>
      <c r="C158" s="227"/>
      <c r="D158" s="218" t="s">
        <v>215</v>
      </c>
      <c r="E158" s="228" t="s">
        <v>19</v>
      </c>
      <c r="F158" s="229" t="s">
        <v>730</v>
      </c>
      <c r="G158" s="227"/>
      <c r="H158" s="230">
        <v>267.625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215</v>
      </c>
      <c r="AU158" s="236" t="s">
        <v>82</v>
      </c>
      <c r="AV158" s="13" t="s">
        <v>82</v>
      </c>
      <c r="AW158" s="13" t="s">
        <v>33</v>
      </c>
      <c r="AX158" s="13" t="s">
        <v>80</v>
      </c>
      <c r="AY158" s="236" t="s">
        <v>131</v>
      </c>
    </row>
    <row r="159" s="2" customFormat="1" ht="16.5" customHeight="1">
      <c r="A159" s="39"/>
      <c r="B159" s="40"/>
      <c r="C159" s="205" t="s">
        <v>261</v>
      </c>
      <c r="D159" s="205" t="s">
        <v>133</v>
      </c>
      <c r="E159" s="206" t="s">
        <v>301</v>
      </c>
      <c r="F159" s="207" t="s">
        <v>302</v>
      </c>
      <c r="G159" s="208" t="s">
        <v>136</v>
      </c>
      <c r="H159" s="209">
        <v>2406</v>
      </c>
      <c r="I159" s="210"/>
      <c r="J159" s="211">
        <f>ROUND(I159*H159,2)</f>
        <v>0</v>
      </c>
      <c r="K159" s="207" t="s">
        <v>137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138</v>
      </c>
      <c r="AT159" s="216" t="s">
        <v>133</v>
      </c>
      <c r="AU159" s="216" t="s">
        <v>82</v>
      </c>
      <c r="AY159" s="18" t="s">
        <v>131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138</v>
      </c>
      <c r="BM159" s="216" t="s">
        <v>740</v>
      </c>
    </row>
    <row r="160" s="2" customFormat="1">
      <c r="A160" s="39"/>
      <c r="B160" s="40"/>
      <c r="C160" s="41"/>
      <c r="D160" s="218" t="s">
        <v>140</v>
      </c>
      <c r="E160" s="41"/>
      <c r="F160" s="219" t="s">
        <v>304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140</v>
      </c>
      <c r="AU160" s="18" t="s">
        <v>82</v>
      </c>
    </row>
    <row r="161" s="2" customFormat="1">
      <c r="A161" s="39"/>
      <c r="B161" s="40"/>
      <c r="C161" s="41"/>
      <c r="D161" s="223" t="s">
        <v>142</v>
      </c>
      <c r="E161" s="41"/>
      <c r="F161" s="224" t="s">
        <v>305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142</v>
      </c>
      <c r="AU161" s="18" t="s">
        <v>82</v>
      </c>
    </row>
    <row r="162" s="13" customFormat="1">
      <c r="A162" s="13"/>
      <c r="B162" s="226"/>
      <c r="C162" s="227"/>
      <c r="D162" s="218" t="s">
        <v>215</v>
      </c>
      <c r="E162" s="228" t="s">
        <v>19</v>
      </c>
      <c r="F162" s="229" t="s">
        <v>722</v>
      </c>
      <c r="G162" s="227"/>
      <c r="H162" s="230">
        <v>2406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215</v>
      </c>
      <c r="AU162" s="236" t="s">
        <v>82</v>
      </c>
      <c r="AV162" s="13" t="s">
        <v>82</v>
      </c>
      <c r="AW162" s="13" t="s">
        <v>33</v>
      </c>
      <c r="AX162" s="13" t="s">
        <v>80</v>
      </c>
      <c r="AY162" s="236" t="s">
        <v>131</v>
      </c>
    </row>
    <row r="163" s="2" customFormat="1" ht="16.5" customHeight="1">
      <c r="A163" s="39"/>
      <c r="B163" s="40"/>
      <c r="C163" s="205" t="s">
        <v>7</v>
      </c>
      <c r="D163" s="205" t="s">
        <v>133</v>
      </c>
      <c r="E163" s="206" t="s">
        <v>307</v>
      </c>
      <c r="F163" s="207" t="s">
        <v>308</v>
      </c>
      <c r="G163" s="208" t="s">
        <v>136</v>
      </c>
      <c r="H163" s="209">
        <v>2406</v>
      </c>
      <c r="I163" s="210"/>
      <c r="J163" s="211">
        <f>ROUND(I163*H163,2)</f>
        <v>0</v>
      </c>
      <c r="K163" s="207" t="s">
        <v>137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138</v>
      </c>
      <c r="AT163" s="216" t="s">
        <v>133</v>
      </c>
      <c r="AU163" s="216" t="s">
        <v>82</v>
      </c>
      <c r="AY163" s="18" t="s">
        <v>131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138</v>
      </c>
      <c r="BM163" s="216" t="s">
        <v>741</v>
      </c>
    </row>
    <row r="164" s="2" customFormat="1">
      <c r="A164" s="39"/>
      <c r="B164" s="40"/>
      <c r="C164" s="41"/>
      <c r="D164" s="218" t="s">
        <v>140</v>
      </c>
      <c r="E164" s="41"/>
      <c r="F164" s="219" t="s">
        <v>310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140</v>
      </c>
      <c r="AU164" s="18" t="s">
        <v>82</v>
      </c>
    </row>
    <row r="165" s="2" customFormat="1">
      <c r="A165" s="39"/>
      <c r="B165" s="40"/>
      <c r="C165" s="41"/>
      <c r="D165" s="223" t="s">
        <v>142</v>
      </c>
      <c r="E165" s="41"/>
      <c r="F165" s="224" t="s">
        <v>311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142</v>
      </c>
      <c r="AU165" s="18" t="s">
        <v>82</v>
      </c>
    </row>
    <row r="166" s="13" customFormat="1">
      <c r="A166" s="13"/>
      <c r="B166" s="226"/>
      <c r="C166" s="227"/>
      <c r="D166" s="218" t="s">
        <v>215</v>
      </c>
      <c r="E166" s="228" t="s">
        <v>19</v>
      </c>
      <c r="F166" s="229" t="s">
        <v>722</v>
      </c>
      <c r="G166" s="227"/>
      <c r="H166" s="230">
        <v>2406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215</v>
      </c>
      <c r="AU166" s="236" t="s">
        <v>82</v>
      </c>
      <c r="AV166" s="13" t="s">
        <v>82</v>
      </c>
      <c r="AW166" s="13" t="s">
        <v>33</v>
      </c>
      <c r="AX166" s="13" t="s">
        <v>80</v>
      </c>
      <c r="AY166" s="236" t="s">
        <v>131</v>
      </c>
    </row>
    <row r="167" s="2" customFormat="1" ht="16.5" customHeight="1">
      <c r="A167" s="39"/>
      <c r="B167" s="40"/>
      <c r="C167" s="205" t="s">
        <v>273</v>
      </c>
      <c r="D167" s="205" t="s">
        <v>133</v>
      </c>
      <c r="E167" s="206" t="s">
        <v>549</v>
      </c>
      <c r="F167" s="207" t="s">
        <v>550</v>
      </c>
      <c r="G167" s="208" t="s">
        <v>136</v>
      </c>
      <c r="H167" s="209">
        <v>375</v>
      </c>
      <c r="I167" s="210"/>
      <c r="J167" s="211">
        <f>ROUND(I167*H167,2)</f>
        <v>0</v>
      </c>
      <c r="K167" s="207" t="s">
        <v>137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138</v>
      </c>
      <c r="AT167" s="216" t="s">
        <v>133</v>
      </c>
      <c r="AU167" s="216" t="s">
        <v>82</v>
      </c>
      <c r="AY167" s="18" t="s">
        <v>131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138</v>
      </c>
      <c r="BM167" s="216" t="s">
        <v>742</v>
      </c>
    </row>
    <row r="168" s="2" customFormat="1">
      <c r="A168" s="39"/>
      <c r="B168" s="40"/>
      <c r="C168" s="41"/>
      <c r="D168" s="218" t="s">
        <v>140</v>
      </c>
      <c r="E168" s="41"/>
      <c r="F168" s="219" t="s">
        <v>552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140</v>
      </c>
      <c r="AU168" s="18" t="s">
        <v>82</v>
      </c>
    </row>
    <row r="169" s="2" customFormat="1">
      <c r="A169" s="39"/>
      <c r="B169" s="40"/>
      <c r="C169" s="41"/>
      <c r="D169" s="223" t="s">
        <v>142</v>
      </c>
      <c r="E169" s="41"/>
      <c r="F169" s="224" t="s">
        <v>553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142</v>
      </c>
      <c r="AU169" s="18" t="s">
        <v>82</v>
      </c>
    </row>
    <row r="170" s="13" customFormat="1">
      <c r="A170" s="13"/>
      <c r="B170" s="226"/>
      <c r="C170" s="227"/>
      <c r="D170" s="218" t="s">
        <v>215</v>
      </c>
      <c r="E170" s="228" t="s">
        <v>19</v>
      </c>
      <c r="F170" s="229" t="s">
        <v>743</v>
      </c>
      <c r="G170" s="227"/>
      <c r="H170" s="230">
        <v>375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215</v>
      </c>
      <c r="AU170" s="236" t="s">
        <v>82</v>
      </c>
      <c r="AV170" s="13" t="s">
        <v>82</v>
      </c>
      <c r="AW170" s="13" t="s">
        <v>33</v>
      </c>
      <c r="AX170" s="13" t="s">
        <v>80</v>
      </c>
      <c r="AY170" s="236" t="s">
        <v>131</v>
      </c>
    </row>
    <row r="171" s="2" customFormat="1" ht="16.5" customHeight="1">
      <c r="A171" s="39"/>
      <c r="B171" s="40"/>
      <c r="C171" s="205" t="s">
        <v>279</v>
      </c>
      <c r="D171" s="205" t="s">
        <v>133</v>
      </c>
      <c r="E171" s="206" t="s">
        <v>744</v>
      </c>
      <c r="F171" s="207" t="s">
        <v>745</v>
      </c>
      <c r="G171" s="208" t="s">
        <v>136</v>
      </c>
      <c r="H171" s="209">
        <v>2406</v>
      </c>
      <c r="I171" s="210"/>
      <c r="J171" s="211">
        <f>ROUND(I171*H171,2)</f>
        <v>0</v>
      </c>
      <c r="K171" s="207" t="s">
        <v>137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138</v>
      </c>
      <c r="AT171" s="216" t="s">
        <v>133</v>
      </c>
      <c r="AU171" s="216" t="s">
        <v>82</v>
      </c>
      <c r="AY171" s="18" t="s">
        <v>131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138</v>
      </c>
      <c r="BM171" s="216" t="s">
        <v>746</v>
      </c>
    </row>
    <row r="172" s="2" customFormat="1">
      <c r="A172" s="39"/>
      <c r="B172" s="40"/>
      <c r="C172" s="41"/>
      <c r="D172" s="218" t="s">
        <v>140</v>
      </c>
      <c r="E172" s="41"/>
      <c r="F172" s="219" t="s">
        <v>747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140</v>
      </c>
      <c r="AU172" s="18" t="s">
        <v>82</v>
      </c>
    </row>
    <row r="173" s="2" customFormat="1">
      <c r="A173" s="39"/>
      <c r="B173" s="40"/>
      <c r="C173" s="41"/>
      <c r="D173" s="223" t="s">
        <v>142</v>
      </c>
      <c r="E173" s="41"/>
      <c r="F173" s="224" t="s">
        <v>748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142</v>
      </c>
      <c r="AU173" s="18" t="s">
        <v>82</v>
      </c>
    </row>
    <row r="174" s="13" customFormat="1">
      <c r="A174" s="13"/>
      <c r="B174" s="226"/>
      <c r="C174" s="227"/>
      <c r="D174" s="218" t="s">
        <v>215</v>
      </c>
      <c r="E174" s="228" t="s">
        <v>19</v>
      </c>
      <c r="F174" s="229" t="s">
        <v>722</v>
      </c>
      <c r="G174" s="227"/>
      <c r="H174" s="230">
        <v>2406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215</v>
      </c>
      <c r="AU174" s="236" t="s">
        <v>82</v>
      </c>
      <c r="AV174" s="13" t="s">
        <v>82</v>
      </c>
      <c r="AW174" s="13" t="s">
        <v>33</v>
      </c>
      <c r="AX174" s="13" t="s">
        <v>80</v>
      </c>
      <c r="AY174" s="236" t="s">
        <v>131</v>
      </c>
    </row>
    <row r="175" s="12" customFormat="1" ht="22.8" customHeight="1">
      <c r="A175" s="12"/>
      <c r="B175" s="189"/>
      <c r="C175" s="190"/>
      <c r="D175" s="191" t="s">
        <v>71</v>
      </c>
      <c r="E175" s="203" t="s">
        <v>166</v>
      </c>
      <c r="F175" s="203" t="s">
        <v>749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SUM(P176:P204)</f>
        <v>0</v>
      </c>
      <c r="Q175" s="197"/>
      <c r="R175" s="198">
        <f>SUM(R176:R204)</f>
        <v>339.83749999999998</v>
      </c>
      <c r="S175" s="197"/>
      <c r="T175" s="199">
        <f>SUM(T176:T204)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80</v>
      </c>
      <c r="AT175" s="201" t="s">
        <v>71</v>
      </c>
      <c r="AU175" s="201" t="s">
        <v>80</v>
      </c>
      <c r="AY175" s="200" t="s">
        <v>131</v>
      </c>
      <c r="BK175" s="202">
        <f>SUM(BK176:BK204)</f>
        <v>0</v>
      </c>
    </row>
    <row r="176" s="2" customFormat="1" ht="24.15" customHeight="1">
      <c r="A176" s="39"/>
      <c r="B176" s="40"/>
      <c r="C176" s="205" t="s">
        <v>292</v>
      </c>
      <c r="D176" s="205" t="s">
        <v>133</v>
      </c>
      <c r="E176" s="206" t="s">
        <v>750</v>
      </c>
      <c r="F176" s="207" t="s">
        <v>751</v>
      </c>
      <c r="G176" s="208" t="s">
        <v>136</v>
      </c>
      <c r="H176" s="209">
        <v>2406</v>
      </c>
      <c r="I176" s="210"/>
      <c r="J176" s="211">
        <f>ROUND(I176*H176,2)</f>
        <v>0</v>
      </c>
      <c r="K176" s="207" t="s">
        <v>137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138</v>
      </c>
      <c r="AT176" s="216" t="s">
        <v>133</v>
      </c>
      <c r="AU176" s="216" t="s">
        <v>82</v>
      </c>
      <c r="AY176" s="18" t="s">
        <v>131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138</v>
      </c>
      <c r="BM176" s="216" t="s">
        <v>752</v>
      </c>
    </row>
    <row r="177" s="2" customFormat="1">
      <c r="A177" s="39"/>
      <c r="B177" s="40"/>
      <c r="C177" s="41"/>
      <c r="D177" s="218" t="s">
        <v>140</v>
      </c>
      <c r="E177" s="41"/>
      <c r="F177" s="219" t="s">
        <v>753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82</v>
      </c>
    </row>
    <row r="178" s="2" customFormat="1">
      <c r="A178" s="39"/>
      <c r="B178" s="40"/>
      <c r="C178" s="41"/>
      <c r="D178" s="223" t="s">
        <v>142</v>
      </c>
      <c r="E178" s="41"/>
      <c r="F178" s="224" t="s">
        <v>754</v>
      </c>
      <c r="G178" s="41"/>
      <c r="H178" s="41"/>
      <c r="I178" s="220"/>
      <c r="J178" s="41"/>
      <c r="K178" s="41"/>
      <c r="L178" s="45"/>
      <c r="M178" s="221"/>
      <c r="N178" s="222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142</v>
      </c>
      <c r="AU178" s="18" t="s">
        <v>82</v>
      </c>
    </row>
    <row r="179" s="13" customFormat="1">
      <c r="A179" s="13"/>
      <c r="B179" s="226"/>
      <c r="C179" s="227"/>
      <c r="D179" s="218" t="s">
        <v>215</v>
      </c>
      <c r="E179" s="228" t="s">
        <v>19</v>
      </c>
      <c r="F179" s="229" t="s">
        <v>722</v>
      </c>
      <c r="G179" s="227"/>
      <c r="H179" s="230">
        <v>2406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215</v>
      </c>
      <c r="AU179" s="236" t="s">
        <v>82</v>
      </c>
      <c r="AV179" s="13" t="s">
        <v>82</v>
      </c>
      <c r="AW179" s="13" t="s">
        <v>33</v>
      </c>
      <c r="AX179" s="13" t="s">
        <v>80</v>
      </c>
      <c r="AY179" s="236" t="s">
        <v>131</v>
      </c>
    </row>
    <row r="180" s="2" customFormat="1" ht="16.5" customHeight="1">
      <c r="A180" s="39"/>
      <c r="B180" s="40"/>
      <c r="C180" s="258" t="s">
        <v>300</v>
      </c>
      <c r="D180" s="258" t="s">
        <v>293</v>
      </c>
      <c r="E180" s="259" t="s">
        <v>755</v>
      </c>
      <c r="F180" s="260" t="s">
        <v>756</v>
      </c>
      <c r="G180" s="261" t="s">
        <v>296</v>
      </c>
      <c r="H180" s="262">
        <v>120.3</v>
      </c>
      <c r="I180" s="263"/>
      <c r="J180" s="264">
        <f>ROUND(I180*H180,2)</f>
        <v>0</v>
      </c>
      <c r="K180" s="260" t="s">
        <v>137</v>
      </c>
      <c r="L180" s="265"/>
      <c r="M180" s="266" t="s">
        <v>19</v>
      </c>
      <c r="N180" s="267" t="s">
        <v>43</v>
      </c>
      <c r="O180" s="85"/>
      <c r="P180" s="214">
        <f>O180*H180</f>
        <v>0</v>
      </c>
      <c r="Q180" s="214">
        <v>1</v>
      </c>
      <c r="R180" s="214">
        <f>Q180*H180</f>
        <v>120.3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184</v>
      </c>
      <c r="AT180" s="216" t="s">
        <v>293</v>
      </c>
      <c r="AU180" s="216" t="s">
        <v>82</v>
      </c>
      <c r="AY180" s="18" t="s">
        <v>131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138</v>
      </c>
      <c r="BM180" s="216" t="s">
        <v>757</v>
      </c>
    </row>
    <row r="181" s="2" customFormat="1">
      <c r="A181" s="39"/>
      <c r="B181" s="40"/>
      <c r="C181" s="41"/>
      <c r="D181" s="218" t="s">
        <v>140</v>
      </c>
      <c r="E181" s="41"/>
      <c r="F181" s="219" t="s">
        <v>756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140</v>
      </c>
      <c r="AU181" s="18" t="s">
        <v>82</v>
      </c>
    </row>
    <row r="182" s="2" customFormat="1">
      <c r="A182" s="39"/>
      <c r="B182" s="40"/>
      <c r="C182" s="41"/>
      <c r="D182" s="218" t="s">
        <v>144</v>
      </c>
      <c r="E182" s="41"/>
      <c r="F182" s="225" t="s">
        <v>758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144</v>
      </c>
      <c r="AU182" s="18" t="s">
        <v>82</v>
      </c>
    </row>
    <row r="183" s="13" customFormat="1">
      <c r="A183" s="13"/>
      <c r="B183" s="226"/>
      <c r="C183" s="227"/>
      <c r="D183" s="218" t="s">
        <v>215</v>
      </c>
      <c r="E183" s="228" t="s">
        <v>19</v>
      </c>
      <c r="F183" s="229" t="s">
        <v>759</v>
      </c>
      <c r="G183" s="227"/>
      <c r="H183" s="230">
        <v>120.3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6" t="s">
        <v>215</v>
      </c>
      <c r="AU183" s="236" t="s">
        <v>82</v>
      </c>
      <c r="AV183" s="13" t="s">
        <v>82</v>
      </c>
      <c r="AW183" s="13" t="s">
        <v>33</v>
      </c>
      <c r="AX183" s="13" t="s">
        <v>80</v>
      </c>
      <c r="AY183" s="236" t="s">
        <v>131</v>
      </c>
    </row>
    <row r="184" s="2" customFormat="1" ht="16.5" customHeight="1">
      <c r="A184" s="39"/>
      <c r="B184" s="40"/>
      <c r="C184" s="205" t="s">
        <v>306</v>
      </c>
      <c r="D184" s="205" t="s">
        <v>133</v>
      </c>
      <c r="E184" s="206" t="s">
        <v>760</v>
      </c>
      <c r="F184" s="207" t="s">
        <v>761</v>
      </c>
      <c r="G184" s="208" t="s">
        <v>136</v>
      </c>
      <c r="H184" s="209">
        <v>2406</v>
      </c>
      <c r="I184" s="210"/>
      <c r="J184" s="211">
        <f>ROUND(I184*H184,2)</f>
        <v>0</v>
      </c>
      <c r="K184" s="207" t="s">
        <v>137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138</v>
      </c>
      <c r="AT184" s="216" t="s">
        <v>133</v>
      </c>
      <c r="AU184" s="216" t="s">
        <v>82</v>
      </c>
      <c r="AY184" s="18" t="s">
        <v>131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138</v>
      </c>
      <c r="BM184" s="216" t="s">
        <v>762</v>
      </c>
    </row>
    <row r="185" s="2" customFormat="1">
      <c r="A185" s="39"/>
      <c r="B185" s="40"/>
      <c r="C185" s="41"/>
      <c r="D185" s="218" t="s">
        <v>140</v>
      </c>
      <c r="E185" s="41"/>
      <c r="F185" s="219" t="s">
        <v>763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82</v>
      </c>
    </row>
    <row r="186" s="2" customFormat="1">
      <c r="A186" s="39"/>
      <c r="B186" s="40"/>
      <c r="C186" s="41"/>
      <c r="D186" s="223" t="s">
        <v>142</v>
      </c>
      <c r="E186" s="41"/>
      <c r="F186" s="224" t="s">
        <v>764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142</v>
      </c>
      <c r="AU186" s="18" t="s">
        <v>82</v>
      </c>
    </row>
    <row r="187" s="2" customFormat="1">
      <c r="A187" s="39"/>
      <c r="B187" s="40"/>
      <c r="C187" s="41"/>
      <c r="D187" s="218" t="s">
        <v>144</v>
      </c>
      <c r="E187" s="41"/>
      <c r="F187" s="225" t="s">
        <v>765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144</v>
      </c>
      <c r="AU187" s="18" t="s">
        <v>82</v>
      </c>
    </row>
    <row r="188" s="13" customFormat="1">
      <c r="A188" s="13"/>
      <c r="B188" s="226"/>
      <c r="C188" s="227"/>
      <c r="D188" s="218" t="s">
        <v>215</v>
      </c>
      <c r="E188" s="228" t="s">
        <v>19</v>
      </c>
      <c r="F188" s="229" t="s">
        <v>722</v>
      </c>
      <c r="G188" s="227"/>
      <c r="H188" s="230">
        <v>2406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6" t="s">
        <v>215</v>
      </c>
      <c r="AU188" s="236" t="s">
        <v>82</v>
      </c>
      <c r="AV188" s="13" t="s">
        <v>82</v>
      </c>
      <c r="AW188" s="13" t="s">
        <v>33</v>
      </c>
      <c r="AX188" s="13" t="s">
        <v>80</v>
      </c>
      <c r="AY188" s="236" t="s">
        <v>131</v>
      </c>
    </row>
    <row r="189" s="2" customFormat="1" ht="16.5" customHeight="1">
      <c r="A189" s="39"/>
      <c r="B189" s="40"/>
      <c r="C189" s="258" t="s">
        <v>313</v>
      </c>
      <c r="D189" s="258" t="s">
        <v>293</v>
      </c>
      <c r="E189" s="259" t="s">
        <v>766</v>
      </c>
      <c r="F189" s="260" t="s">
        <v>767</v>
      </c>
      <c r="G189" s="261" t="s">
        <v>296</v>
      </c>
      <c r="H189" s="262">
        <v>216.53999999999999</v>
      </c>
      <c r="I189" s="263"/>
      <c r="J189" s="264">
        <f>ROUND(I189*H189,2)</f>
        <v>0</v>
      </c>
      <c r="K189" s="260" t="s">
        <v>137</v>
      </c>
      <c r="L189" s="265"/>
      <c r="M189" s="266" t="s">
        <v>19</v>
      </c>
      <c r="N189" s="267" t="s">
        <v>43</v>
      </c>
      <c r="O189" s="85"/>
      <c r="P189" s="214">
        <f>O189*H189</f>
        <v>0</v>
      </c>
      <c r="Q189" s="214">
        <v>1</v>
      </c>
      <c r="R189" s="214">
        <f>Q189*H189</f>
        <v>216.53999999999999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184</v>
      </c>
      <c r="AT189" s="216" t="s">
        <v>293</v>
      </c>
      <c r="AU189" s="216" t="s">
        <v>82</v>
      </c>
      <c r="AY189" s="18" t="s">
        <v>131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138</v>
      </c>
      <c r="BM189" s="216" t="s">
        <v>768</v>
      </c>
    </row>
    <row r="190" s="2" customFormat="1">
      <c r="A190" s="39"/>
      <c r="B190" s="40"/>
      <c r="C190" s="41"/>
      <c r="D190" s="218" t="s">
        <v>140</v>
      </c>
      <c r="E190" s="41"/>
      <c r="F190" s="219" t="s">
        <v>767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140</v>
      </c>
      <c r="AU190" s="18" t="s">
        <v>82</v>
      </c>
    </row>
    <row r="191" s="13" customFormat="1">
      <c r="A191" s="13"/>
      <c r="B191" s="226"/>
      <c r="C191" s="227"/>
      <c r="D191" s="218" t="s">
        <v>215</v>
      </c>
      <c r="E191" s="227"/>
      <c r="F191" s="229" t="s">
        <v>769</v>
      </c>
      <c r="G191" s="227"/>
      <c r="H191" s="230">
        <v>216.53999999999999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215</v>
      </c>
      <c r="AU191" s="236" t="s">
        <v>82</v>
      </c>
      <c r="AV191" s="13" t="s">
        <v>82</v>
      </c>
      <c r="AW191" s="13" t="s">
        <v>4</v>
      </c>
      <c r="AX191" s="13" t="s">
        <v>80</v>
      </c>
      <c r="AY191" s="236" t="s">
        <v>131</v>
      </c>
    </row>
    <row r="192" s="2" customFormat="1" ht="16.5" customHeight="1">
      <c r="A192" s="39"/>
      <c r="B192" s="40"/>
      <c r="C192" s="205" t="s">
        <v>321</v>
      </c>
      <c r="D192" s="205" t="s">
        <v>133</v>
      </c>
      <c r="E192" s="206" t="s">
        <v>770</v>
      </c>
      <c r="F192" s="207" t="s">
        <v>771</v>
      </c>
      <c r="G192" s="208" t="s">
        <v>136</v>
      </c>
      <c r="H192" s="209">
        <v>2406</v>
      </c>
      <c r="I192" s="210"/>
      <c r="J192" s="211">
        <f>ROUND(I192*H192,2)</f>
        <v>0</v>
      </c>
      <c r="K192" s="207" t="s">
        <v>137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138</v>
      </c>
      <c r="AT192" s="216" t="s">
        <v>133</v>
      </c>
      <c r="AU192" s="216" t="s">
        <v>82</v>
      </c>
      <c r="AY192" s="18" t="s">
        <v>131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138</v>
      </c>
      <c r="BM192" s="216" t="s">
        <v>772</v>
      </c>
    </row>
    <row r="193" s="2" customFormat="1">
      <c r="A193" s="39"/>
      <c r="B193" s="40"/>
      <c r="C193" s="41"/>
      <c r="D193" s="218" t="s">
        <v>140</v>
      </c>
      <c r="E193" s="41"/>
      <c r="F193" s="219" t="s">
        <v>773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140</v>
      </c>
      <c r="AU193" s="18" t="s">
        <v>82</v>
      </c>
    </row>
    <row r="194" s="2" customFormat="1">
      <c r="A194" s="39"/>
      <c r="B194" s="40"/>
      <c r="C194" s="41"/>
      <c r="D194" s="223" t="s">
        <v>142</v>
      </c>
      <c r="E194" s="41"/>
      <c r="F194" s="224" t="s">
        <v>774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142</v>
      </c>
      <c r="AU194" s="18" t="s">
        <v>82</v>
      </c>
    </row>
    <row r="195" s="2" customFormat="1">
      <c r="A195" s="39"/>
      <c r="B195" s="40"/>
      <c r="C195" s="41"/>
      <c r="D195" s="218" t="s">
        <v>144</v>
      </c>
      <c r="E195" s="41"/>
      <c r="F195" s="225" t="s">
        <v>775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144</v>
      </c>
      <c r="AU195" s="18" t="s">
        <v>82</v>
      </c>
    </row>
    <row r="196" s="13" customFormat="1">
      <c r="A196" s="13"/>
      <c r="B196" s="226"/>
      <c r="C196" s="227"/>
      <c r="D196" s="218" t="s">
        <v>215</v>
      </c>
      <c r="E196" s="228" t="s">
        <v>19</v>
      </c>
      <c r="F196" s="229" t="s">
        <v>722</v>
      </c>
      <c r="G196" s="227"/>
      <c r="H196" s="230">
        <v>2406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215</v>
      </c>
      <c r="AU196" s="236" t="s">
        <v>82</v>
      </c>
      <c r="AV196" s="13" t="s">
        <v>82</v>
      </c>
      <c r="AW196" s="13" t="s">
        <v>33</v>
      </c>
      <c r="AX196" s="13" t="s">
        <v>80</v>
      </c>
      <c r="AY196" s="236" t="s">
        <v>131</v>
      </c>
    </row>
    <row r="197" s="2" customFormat="1" ht="16.5" customHeight="1">
      <c r="A197" s="39"/>
      <c r="B197" s="40"/>
      <c r="C197" s="205" t="s">
        <v>329</v>
      </c>
      <c r="D197" s="205" t="s">
        <v>133</v>
      </c>
      <c r="E197" s="206" t="s">
        <v>776</v>
      </c>
      <c r="F197" s="207" t="s">
        <v>777</v>
      </c>
      <c r="G197" s="208" t="s">
        <v>136</v>
      </c>
      <c r="H197" s="209">
        <v>2406</v>
      </c>
      <c r="I197" s="210"/>
      <c r="J197" s="211">
        <f>ROUND(I197*H197,2)</f>
        <v>0</v>
      </c>
      <c r="K197" s="207" t="s">
        <v>137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138</v>
      </c>
      <c r="AT197" s="216" t="s">
        <v>133</v>
      </c>
      <c r="AU197" s="216" t="s">
        <v>82</v>
      </c>
      <c r="AY197" s="18" t="s">
        <v>131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138</v>
      </c>
      <c r="BM197" s="216" t="s">
        <v>778</v>
      </c>
    </row>
    <row r="198" s="2" customFormat="1">
      <c r="A198" s="39"/>
      <c r="B198" s="40"/>
      <c r="C198" s="41"/>
      <c r="D198" s="218" t="s">
        <v>140</v>
      </c>
      <c r="E198" s="41"/>
      <c r="F198" s="219" t="s">
        <v>779</v>
      </c>
      <c r="G198" s="41"/>
      <c r="H198" s="41"/>
      <c r="I198" s="220"/>
      <c r="J198" s="41"/>
      <c r="K198" s="41"/>
      <c r="L198" s="45"/>
      <c r="M198" s="221"/>
      <c r="N198" s="222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140</v>
      </c>
      <c r="AU198" s="18" t="s">
        <v>82</v>
      </c>
    </row>
    <row r="199" s="2" customFormat="1">
      <c r="A199" s="39"/>
      <c r="B199" s="40"/>
      <c r="C199" s="41"/>
      <c r="D199" s="223" t="s">
        <v>142</v>
      </c>
      <c r="E199" s="41"/>
      <c r="F199" s="224" t="s">
        <v>780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142</v>
      </c>
      <c r="AU199" s="18" t="s">
        <v>82</v>
      </c>
    </row>
    <row r="200" s="13" customFormat="1">
      <c r="A200" s="13"/>
      <c r="B200" s="226"/>
      <c r="C200" s="227"/>
      <c r="D200" s="218" t="s">
        <v>215</v>
      </c>
      <c r="E200" s="228" t="s">
        <v>19</v>
      </c>
      <c r="F200" s="229" t="s">
        <v>722</v>
      </c>
      <c r="G200" s="227"/>
      <c r="H200" s="230">
        <v>2406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6" t="s">
        <v>215</v>
      </c>
      <c r="AU200" s="236" t="s">
        <v>82</v>
      </c>
      <c r="AV200" s="13" t="s">
        <v>82</v>
      </c>
      <c r="AW200" s="13" t="s">
        <v>33</v>
      </c>
      <c r="AX200" s="13" t="s">
        <v>80</v>
      </c>
      <c r="AY200" s="236" t="s">
        <v>131</v>
      </c>
    </row>
    <row r="201" s="2" customFormat="1" ht="16.5" customHeight="1">
      <c r="A201" s="39"/>
      <c r="B201" s="40"/>
      <c r="C201" s="205" t="s">
        <v>333</v>
      </c>
      <c r="D201" s="205" t="s">
        <v>133</v>
      </c>
      <c r="E201" s="206" t="s">
        <v>781</v>
      </c>
      <c r="F201" s="207" t="s">
        <v>782</v>
      </c>
      <c r="G201" s="208" t="s">
        <v>357</v>
      </c>
      <c r="H201" s="209">
        <v>55</v>
      </c>
      <c r="I201" s="210"/>
      <c r="J201" s="211">
        <f>ROUND(I201*H201,2)</f>
        <v>0</v>
      </c>
      <c r="K201" s="207" t="s">
        <v>137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0.0545</v>
      </c>
      <c r="R201" s="214">
        <f>Q201*H201</f>
        <v>2.9975000000000001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138</v>
      </c>
      <c r="AT201" s="216" t="s">
        <v>133</v>
      </c>
      <c r="AU201" s="216" t="s">
        <v>82</v>
      </c>
      <c r="AY201" s="18" t="s">
        <v>131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138</v>
      </c>
      <c r="BM201" s="216" t="s">
        <v>783</v>
      </c>
    </row>
    <row r="202" s="2" customFormat="1">
      <c r="A202" s="39"/>
      <c r="B202" s="40"/>
      <c r="C202" s="41"/>
      <c r="D202" s="218" t="s">
        <v>140</v>
      </c>
      <c r="E202" s="41"/>
      <c r="F202" s="219" t="s">
        <v>784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140</v>
      </c>
      <c r="AU202" s="18" t="s">
        <v>82</v>
      </c>
    </row>
    <row r="203" s="2" customFormat="1">
      <c r="A203" s="39"/>
      <c r="B203" s="40"/>
      <c r="C203" s="41"/>
      <c r="D203" s="223" t="s">
        <v>142</v>
      </c>
      <c r="E203" s="41"/>
      <c r="F203" s="224" t="s">
        <v>785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142</v>
      </c>
      <c r="AU203" s="18" t="s">
        <v>82</v>
      </c>
    </row>
    <row r="204" s="13" customFormat="1">
      <c r="A204" s="13"/>
      <c r="B204" s="226"/>
      <c r="C204" s="227"/>
      <c r="D204" s="218" t="s">
        <v>215</v>
      </c>
      <c r="E204" s="228" t="s">
        <v>19</v>
      </c>
      <c r="F204" s="229" t="s">
        <v>786</v>
      </c>
      <c r="G204" s="227"/>
      <c r="H204" s="230">
        <v>55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215</v>
      </c>
      <c r="AU204" s="236" t="s">
        <v>82</v>
      </c>
      <c r="AV204" s="13" t="s">
        <v>82</v>
      </c>
      <c r="AW204" s="13" t="s">
        <v>33</v>
      </c>
      <c r="AX204" s="13" t="s">
        <v>80</v>
      </c>
      <c r="AY204" s="236" t="s">
        <v>131</v>
      </c>
    </row>
    <row r="205" s="12" customFormat="1" ht="22.8" customHeight="1">
      <c r="A205" s="12"/>
      <c r="B205" s="189"/>
      <c r="C205" s="190"/>
      <c r="D205" s="191" t="s">
        <v>71</v>
      </c>
      <c r="E205" s="203" t="s">
        <v>190</v>
      </c>
      <c r="F205" s="203" t="s">
        <v>312</v>
      </c>
      <c r="G205" s="190"/>
      <c r="H205" s="190"/>
      <c r="I205" s="193"/>
      <c r="J205" s="204">
        <f>BK205</f>
        <v>0</v>
      </c>
      <c r="K205" s="190"/>
      <c r="L205" s="195"/>
      <c r="M205" s="196"/>
      <c r="N205" s="197"/>
      <c r="O205" s="197"/>
      <c r="P205" s="198">
        <v>0</v>
      </c>
      <c r="Q205" s="197"/>
      <c r="R205" s="198">
        <v>0</v>
      </c>
      <c r="S205" s="197"/>
      <c r="T205" s="199"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0" t="s">
        <v>80</v>
      </c>
      <c r="AT205" s="201" t="s">
        <v>71</v>
      </c>
      <c r="AU205" s="201" t="s">
        <v>80</v>
      </c>
      <c r="AY205" s="200" t="s">
        <v>131</v>
      </c>
      <c r="BK205" s="202">
        <v>0</v>
      </c>
    </row>
    <row r="206" s="12" customFormat="1" ht="22.8" customHeight="1">
      <c r="A206" s="12"/>
      <c r="B206" s="189"/>
      <c r="C206" s="190"/>
      <c r="D206" s="191" t="s">
        <v>71</v>
      </c>
      <c r="E206" s="203" t="s">
        <v>346</v>
      </c>
      <c r="F206" s="203" t="s">
        <v>347</v>
      </c>
      <c r="G206" s="190"/>
      <c r="H206" s="190"/>
      <c r="I206" s="193"/>
      <c r="J206" s="204">
        <f>BK206</f>
        <v>0</v>
      </c>
      <c r="K206" s="190"/>
      <c r="L206" s="195"/>
      <c r="M206" s="196"/>
      <c r="N206" s="197"/>
      <c r="O206" s="197"/>
      <c r="P206" s="198">
        <f>SUM(P207:P212)</f>
        <v>0</v>
      </c>
      <c r="Q206" s="197"/>
      <c r="R206" s="198">
        <f>SUM(R207:R212)</f>
        <v>0</v>
      </c>
      <c r="S206" s="197"/>
      <c r="T206" s="199">
        <f>SUM(T207:T212)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0" t="s">
        <v>80</v>
      </c>
      <c r="AT206" s="201" t="s">
        <v>71</v>
      </c>
      <c r="AU206" s="201" t="s">
        <v>80</v>
      </c>
      <c r="AY206" s="200" t="s">
        <v>131</v>
      </c>
      <c r="BK206" s="202">
        <f>SUM(BK207:BK212)</f>
        <v>0</v>
      </c>
    </row>
    <row r="207" s="2" customFormat="1" ht="21.75" customHeight="1">
      <c r="A207" s="39"/>
      <c r="B207" s="40"/>
      <c r="C207" s="205" t="s">
        <v>339</v>
      </c>
      <c r="D207" s="205" t="s">
        <v>133</v>
      </c>
      <c r="E207" s="206" t="s">
        <v>787</v>
      </c>
      <c r="F207" s="207" t="s">
        <v>788</v>
      </c>
      <c r="G207" s="208" t="s">
        <v>296</v>
      </c>
      <c r="H207" s="209">
        <v>339.83800000000002</v>
      </c>
      <c r="I207" s="210"/>
      <c r="J207" s="211">
        <f>ROUND(I207*H207,2)</f>
        <v>0</v>
      </c>
      <c r="K207" s="207" t="s">
        <v>137</v>
      </c>
      <c r="L207" s="45"/>
      <c r="M207" s="212" t="s">
        <v>19</v>
      </c>
      <c r="N207" s="213" t="s">
        <v>43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138</v>
      </c>
      <c r="AT207" s="216" t="s">
        <v>133</v>
      </c>
      <c r="AU207" s="216" t="s">
        <v>82</v>
      </c>
      <c r="AY207" s="18" t="s">
        <v>131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80</v>
      </c>
      <c r="BK207" s="217">
        <f>ROUND(I207*H207,2)</f>
        <v>0</v>
      </c>
      <c r="BL207" s="18" t="s">
        <v>138</v>
      </c>
      <c r="BM207" s="216" t="s">
        <v>789</v>
      </c>
    </row>
    <row r="208" s="2" customFormat="1">
      <c r="A208" s="39"/>
      <c r="B208" s="40"/>
      <c r="C208" s="41"/>
      <c r="D208" s="218" t="s">
        <v>140</v>
      </c>
      <c r="E208" s="41"/>
      <c r="F208" s="219" t="s">
        <v>790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140</v>
      </c>
      <c r="AU208" s="18" t="s">
        <v>82</v>
      </c>
    </row>
    <row r="209" s="2" customFormat="1">
      <c r="A209" s="39"/>
      <c r="B209" s="40"/>
      <c r="C209" s="41"/>
      <c r="D209" s="223" t="s">
        <v>142</v>
      </c>
      <c r="E209" s="41"/>
      <c r="F209" s="224" t="s">
        <v>791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142</v>
      </c>
      <c r="AU209" s="18" t="s">
        <v>82</v>
      </c>
    </row>
    <row r="210" s="2" customFormat="1" ht="21.75" customHeight="1">
      <c r="A210" s="39"/>
      <c r="B210" s="40"/>
      <c r="C210" s="205" t="s">
        <v>348</v>
      </c>
      <c r="D210" s="205" t="s">
        <v>133</v>
      </c>
      <c r="E210" s="206" t="s">
        <v>792</v>
      </c>
      <c r="F210" s="207" t="s">
        <v>793</v>
      </c>
      <c r="G210" s="208" t="s">
        <v>296</v>
      </c>
      <c r="H210" s="209">
        <v>339.83800000000002</v>
      </c>
      <c r="I210" s="210"/>
      <c r="J210" s="211">
        <f>ROUND(I210*H210,2)</f>
        <v>0</v>
      </c>
      <c r="K210" s="207" t="s">
        <v>137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138</v>
      </c>
      <c r="AT210" s="216" t="s">
        <v>133</v>
      </c>
      <c r="AU210" s="216" t="s">
        <v>82</v>
      </c>
      <c r="AY210" s="18" t="s">
        <v>131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138</v>
      </c>
      <c r="BM210" s="216" t="s">
        <v>794</v>
      </c>
    </row>
    <row r="211" s="2" customFormat="1">
      <c r="A211" s="39"/>
      <c r="B211" s="40"/>
      <c r="C211" s="41"/>
      <c r="D211" s="218" t="s">
        <v>140</v>
      </c>
      <c r="E211" s="41"/>
      <c r="F211" s="219" t="s">
        <v>795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140</v>
      </c>
      <c r="AU211" s="18" t="s">
        <v>82</v>
      </c>
    </row>
    <row r="212" s="2" customFormat="1">
      <c r="A212" s="39"/>
      <c r="B212" s="40"/>
      <c r="C212" s="41"/>
      <c r="D212" s="223" t="s">
        <v>142</v>
      </c>
      <c r="E212" s="41"/>
      <c r="F212" s="224" t="s">
        <v>796</v>
      </c>
      <c r="G212" s="41"/>
      <c r="H212" s="41"/>
      <c r="I212" s="220"/>
      <c r="J212" s="41"/>
      <c r="K212" s="41"/>
      <c r="L212" s="45"/>
      <c r="M212" s="268"/>
      <c r="N212" s="269"/>
      <c r="O212" s="270"/>
      <c r="P212" s="270"/>
      <c r="Q212" s="270"/>
      <c r="R212" s="270"/>
      <c r="S212" s="270"/>
      <c r="T212" s="271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142</v>
      </c>
      <c r="AU212" s="18" t="s">
        <v>82</v>
      </c>
    </row>
    <row r="213" s="2" customFormat="1" ht="6.96" customHeight="1">
      <c r="A213" s="39"/>
      <c r="B213" s="60"/>
      <c r="C213" s="61"/>
      <c r="D213" s="61"/>
      <c r="E213" s="61"/>
      <c r="F213" s="61"/>
      <c r="G213" s="61"/>
      <c r="H213" s="61"/>
      <c r="I213" s="61"/>
      <c r="J213" s="61"/>
      <c r="K213" s="61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ih2kBJG4T2pJ4zbnfk5AQmEpYG1CUCpUCac6n7xuzkeMyLryVv7LRyN60cX4O/EF4NutTd1bTohxPFEQR30bEA==" hashValue="eLYnuJsUbp7pEYHGoSeS+tTuNy52sQO/Rvilb/DDrmyGBzb3ZLrBpA8Ay5NQvGau+jtg0dycgx5/sosR9uFLBw==" algorithmName="SHA-512" password="CC35"/>
  <autoFilter ref="C83:K21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112101101"/>
    <hyperlink ref="F92" r:id="rId2" display="https://podminky.urs.cz/item/CS_URS_2023_01/112101102"/>
    <hyperlink ref="F95" r:id="rId3" display="https://podminky.urs.cz/item/CS_URS_2023_01/112101103"/>
    <hyperlink ref="F100" r:id="rId4" display="https://podminky.urs.cz/item/CS_URS_2023_01/112251101"/>
    <hyperlink ref="F103" r:id="rId5" display="https://podminky.urs.cz/item/CS_URS_2023_01/112251102"/>
    <hyperlink ref="F107" r:id="rId6" display="https://podminky.urs.cz/item/CS_URS_2023_01/112251103"/>
    <hyperlink ref="F114" r:id="rId7" display="https://podminky.urs.cz/item/CS_URS_2023_01/121151123"/>
    <hyperlink ref="F119" r:id="rId8" display="https://podminky.urs.cz/item/CS_URS_2023_01/122251105"/>
    <hyperlink ref="F123" r:id="rId9" display="https://podminky.urs.cz/item/CS_URS_2023_01/132151256"/>
    <hyperlink ref="F127" r:id="rId10" display="https://podminky.urs.cz/item/CS_URS_2023_01/162201401"/>
    <hyperlink ref="F130" r:id="rId11" display="https://podminky.urs.cz/item/CS_URS_2023_01/162201402"/>
    <hyperlink ref="F134" r:id="rId12" display="https://podminky.urs.cz/item/CS_URS_2023_01/162201403"/>
    <hyperlink ref="F138" r:id="rId13" display="https://podminky.urs.cz/item/CS_URS_2023_01/162201411"/>
    <hyperlink ref="F141" r:id="rId14" display="https://podminky.urs.cz/item/CS_URS_2023_01/162201412"/>
    <hyperlink ref="F144" r:id="rId15" display="https://podminky.urs.cz/item/CS_URS_2023_01/162201413"/>
    <hyperlink ref="F147" r:id="rId16" display="https://podminky.urs.cz/item/CS_URS_2023_01/162351103"/>
    <hyperlink ref="F155" r:id="rId17" display="https://podminky.urs.cz/item/CS_URS_2023_01/171151103"/>
    <hyperlink ref="F161" r:id="rId18" display="https://podminky.urs.cz/item/CS_URS_2023_01/181951112"/>
    <hyperlink ref="F165" r:id="rId19" display="https://podminky.urs.cz/item/CS_URS_2023_01/182151111"/>
    <hyperlink ref="F169" r:id="rId20" display="https://podminky.urs.cz/item/CS_URS_2023_01/182251101"/>
    <hyperlink ref="F173" r:id="rId21" display="https://podminky.urs.cz/item/CS_URS_2023_01/182351133"/>
    <hyperlink ref="F178" r:id="rId22" display="https://podminky.urs.cz/item/CS_URS_2023_01/561031121"/>
    <hyperlink ref="F186" r:id="rId23" display="https://podminky.urs.cz/item/CS_URS_2023_01/561121101"/>
    <hyperlink ref="F194" r:id="rId24" display="https://podminky.urs.cz/item/CS_URS_2023_01/5648311r"/>
    <hyperlink ref="F199" r:id="rId25" display="https://podminky.urs.cz/item/CS_URS_2023_01/564952111"/>
    <hyperlink ref="F203" r:id="rId26" display="https://podminky.urs.cz/item/CS_URS_2023_01/597311111"/>
    <hyperlink ref="F209" r:id="rId27" display="https://podminky.urs.cz/item/CS_URS_2023_01/998225111"/>
    <hyperlink ref="F212" r:id="rId28" display="https://podminky.urs.cz/item/CS_URS_2023_01/9982251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Malá vodní nádrž MVN1 a Vedlejší polní cesta VC4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14. 1. 2023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35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32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ROUND((SUM(BE86:BE148)),  2)</f>
        <v>0</v>
      </c>
      <c r="G33" s="39"/>
      <c r="H33" s="39"/>
      <c r="I33" s="149">
        <v>0.20999999999999999</v>
      </c>
      <c r="J33" s="148">
        <f>ROUND(((SUM(BE86:BE148))*I33),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ROUND((SUM(BF86:BF148)),  2)</f>
        <v>0</v>
      </c>
      <c r="G34" s="39"/>
      <c r="H34" s="39"/>
      <c r="I34" s="149">
        <v>0.14999999999999999</v>
      </c>
      <c r="J34" s="148">
        <f>ROUND(((SUM(BF86:BF148))*I34),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ROUND((SUM(BG86:BG148)),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ROUND((SUM(BH86:BH148)),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ROUND((SUM(BI86:BI148)),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Malá vodní nádrž MVN1 a Vedlejší polní cesta VC4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von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Poustka</v>
      </c>
      <c r="G52" s="41"/>
      <c r="H52" s="41"/>
      <c r="I52" s="33" t="s">
        <v>23</v>
      </c>
      <c r="J52" s="73" t="str">
        <f>IF(J12="","",J12)</f>
        <v>14. 1. 2023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Státní pozemkový úřad</v>
      </c>
      <c r="G54" s="41"/>
      <c r="H54" s="41"/>
      <c r="I54" s="33" t="s">
        <v>31</v>
      </c>
      <c r="J54" s="37" t="str">
        <f>E21</f>
        <v>Ing. Tomáš Pecival, Ph.D.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Tomáš Pecival, Ph.D.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108</v>
      </c>
      <c r="D57" s="163"/>
      <c r="E57" s="163"/>
      <c r="F57" s="163"/>
      <c r="G57" s="163"/>
      <c r="H57" s="163"/>
      <c r="I57" s="163"/>
      <c r="J57" s="164" t="s">
        <v>109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110</v>
      </c>
    </row>
    <row r="60" s="9" customFormat="1" ht="24.96" customHeight="1">
      <c r="A60" s="9"/>
      <c r="B60" s="166"/>
      <c r="C60" s="167"/>
      <c r="D60" s="168" t="s">
        <v>798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799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800</v>
      </c>
      <c r="E62" s="175"/>
      <c r="F62" s="175"/>
      <c r="G62" s="175"/>
      <c r="H62" s="175"/>
      <c r="I62" s="175"/>
      <c r="J62" s="176">
        <f>J107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801</v>
      </c>
      <c r="E63" s="175"/>
      <c r="F63" s="175"/>
      <c r="G63" s="175"/>
      <c r="H63" s="175"/>
      <c r="I63" s="175"/>
      <c r="J63" s="176">
        <f>J112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802</v>
      </c>
      <c r="E64" s="175"/>
      <c r="F64" s="175"/>
      <c r="G64" s="175"/>
      <c r="H64" s="175"/>
      <c r="I64" s="175"/>
      <c r="J64" s="176">
        <f>J119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803</v>
      </c>
      <c r="E65" s="175"/>
      <c r="F65" s="175"/>
      <c r="G65" s="175"/>
      <c r="H65" s="175"/>
      <c r="I65" s="175"/>
      <c r="J65" s="176">
        <f>J129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804</v>
      </c>
      <c r="E66" s="175"/>
      <c r="F66" s="175"/>
      <c r="G66" s="175"/>
      <c r="H66" s="175"/>
      <c r="I66" s="175"/>
      <c r="J66" s="176">
        <f>J134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Malá vodní nádrž MVN1 a Vedlejší polní cesta VC4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105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VON - von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Poustka</v>
      </c>
      <c r="G80" s="41"/>
      <c r="H80" s="41"/>
      <c r="I80" s="33" t="s">
        <v>23</v>
      </c>
      <c r="J80" s="73" t="str">
        <f>IF(J12="","",J12)</f>
        <v>14. 1. 2023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Státní pozemkový úřad</v>
      </c>
      <c r="G82" s="41"/>
      <c r="H82" s="41"/>
      <c r="I82" s="33" t="s">
        <v>31</v>
      </c>
      <c r="J82" s="37" t="str">
        <f>E21</f>
        <v>Ing. Tomáš Pecival, Ph.D.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Tomáš Pecival, Ph.D.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117</v>
      </c>
      <c r="D85" s="181" t="s">
        <v>57</v>
      </c>
      <c r="E85" s="181" t="s">
        <v>53</v>
      </c>
      <c r="F85" s="181" t="s">
        <v>54</v>
      </c>
      <c r="G85" s="181" t="s">
        <v>118</v>
      </c>
      <c r="H85" s="181" t="s">
        <v>119</v>
      </c>
      <c r="I85" s="181" t="s">
        <v>120</v>
      </c>
      <c r="J85" s="181" t="s">
        <v>109</v>
      </c>
      <c r="K85" s="182" t="s">
        <v>121</v>
      </c>
      <c r="L85" s="183"/>
      <c r="M85" s="93" t="s">
        <v>19</v>
      </c>
      <c r="N85" s="94" t="s">
        <v>42</v>
      </c>
      <c r="O85" s="94" t="s">
        <v>122</v>
      </c>
      <c r="P85" s="94" t="s">
        <v>123</v>
      </c>
      <c r="Q85" s="94" t="s">
        <v>124</v>
      </c>
      <c r="R85" s="94" t="s">
        <v>125</v>
      </c>
      <c r="S85" s="94" t="s">
        <v>126</v>
      </c>
      <c r="T85" s="95" t="s">
        <v>127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128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0</v>
      </c>
      <c r="S86" s="97"/>
      <c r="T86" s="187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110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71</v>
      </c>
      <c r="E87" s="192" t="s">
        <v>805</v>
      </c>
      <c r="F87" s="192" t="s">
        <v>806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P88+P107+P112+P119+P129+P134</f>
        <v>0</v>
      </c>
      <c r="Q87" s="197"/>
      <c r="R87" s="198">
        <f>R88+R107+R112+R119+R129+R134</f>
        <v>0</v>
      </c>
      <c r="S87" s="197"/>
      <c r="T87" s="199">
        <f>T88+T107+T112+T119+T129+T134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166</v>
      </c>
      <c r="AT87" s="201" t="s">
        <v>71</v>
      </c>
      <c r="AU87" s="201" t="s">
        <v>72</v>
      </c>
      <c r="AY87" s="200" t="s">
        <v>131</v>
      </c>
      <c r="BK87" s="202">
        <f>BK88+BK107+BK112+BK119+BK129+BK134</f>
        <v>0</v>
      </c>
    </row>
    <row r="88" s="12" customFormat="1" ht="22.8" customHeight="1">
      <c r="A88" s="12"/>
      <c r="B88" s="189"/>
      <c r="C88" s="190"/>
      <c r="D88" s="191" t="s">
        <v>71</v>
      </c>
      <c r="E88" s="203" t="s">
        <v>807</v>
      </c>
      <c r="F88" s="203" t="s">
        <v>808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SUM(P89:P106)</f>
        <v>0</v>
      </c>
      <c r="Q88" s="197"/>
      <c r="R88" s="198">
        <f>SUM(R89:R106)</f>
        <v>0</v>
      </c>
      <c r="S88" s="197"/>
      <c r="T88" s="199">
        <f>SUM(T89:T106)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166</v>
      </c>
      <c r="AT88" s="201" t="s">
        <v>71</v>
      </c>
      <c r="AU88" s="201" t="s">
        <v>80</v>
      </c>
      <c r="AY88" s="200" t="s">
        <v>131</v>
      </c>
      <c r="BK88" s="202">
        <f>SUM(BK89:BK106)</f>
        <v>0</v>
      </c>
    </row>
    <row r="89" s="2" customFormat="1" ht="16.5" customHeight="1">
      <c r="A89" s="39"/>
      <c r="B89" s="40"/>
      <c r="C89" s="205" t="s">
        <v>80</v>
      </c>
      <c r="D89" s="205" t="s">
        <v>133</v>
      </c>
      <c r="E89" s="206" t="s">
        <v>809</v>
      </c>
      <c r="F89" s="207" t="s">
        <v>810</v>
      </c>
      <c r="G89" s="208" t="s">
        <v>811</v>
      </c>
      <c r="H89" s="209">
        <v>1</v>
      </c>
      <c r="I89" s="210"/>
      <c r="J89" s="211">
        <f>ROUND(I89*H89,2)</f>
        <v>0</v>
      </c>
      <c r="K89" s="207" t="s">
        <v>137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812</v>
      </c>
      <c r="AT89" s="216" t="s">
        <v>133</v>
      </c>
      <c r="AU89" s="216" t="s">
        <v>82</v>
      </c>
      <c r="AY89" s="18" t="s">
        <v>131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812</v>
      </c>
      <c r="BM89" s="216" t="s">
        <v>813</v>
      </c>
    </row>
    <row r="90" s="2" customFormat="1">
      <c r="A90" s="39"/>
      <c r="B90" s="40"/>
      <c r="C90" s="41"/>
      <c r="D90" s="218" t="s">
        <v>140</v>
      </c>
      <c r="E90" s="41"/>
      <c r="F90" s="219" t="s">
        <v>810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140</v>
      </c>
      <c r="AU90" s="18" t="s">
        <v>82</v>
      </c>
    </row>
    <row r="91" s="2" customFormat="1">
      <c r="A91" s="39"/>
      <c r="B91" s="40"/>
      <c r="C91" s="41"/>
      <c r="D91" s="223" t="s">
        <v>142</v>
      </c>
      <c r="E91" s="41"/>
      <c r="F91" s="224" t="s">
        <v>814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142</v>
      </c>
      <c r="AU91" s="18" t="s">
        <v>82</v>
      </c>
    </row>
    <row r="92" s="2" customFormat="1" ht="16.5" customHeight="1">
      <c r="A92" s="39"/>
      <c r="B92" s="40"/>
      <c r="C92" s="205" t="s">
        <v>82</v>
      </c>
      <c r="D92" s="205" t="s">
        <v>133</v>
      </c>
      <c r="E92" s="206" t="s">
        <v>815</v>
      </c>
      <c r="F92" s="207" t="s">
        <v>816</v>
      </c>
      <c r="G92" s="208" t="s">
        <v>811</v>
      </c>
      <c r="H92" s="209">
        <v>1</v>
      </c>
      <c r="I92" s="210"/>
      <c r="J92" s="211">
        <f>ROUND(I92*H92,2)</f>
        <v>0</v>
      </c>
      <c r="K92" s="207" t="s">
        <v>137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812</v>
      </c>
      <c r="AT92" s="216" t="s">
        <v>133</v>
      </c>
      <c r="AU92" s="216" t="s">
        <v>82</v>
      </c>
      <c r="AY92" s="18" t="s">
        <v>131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812</v>
      </c>
      <c r="BM92" s="216" t="s">
        <v>817</v>
      </c>
    </row>
    <row r="93" s="2" customFormat="1">
      <c r="A93" s="39"/>
      <c r="B93" s="40"/>
      <c r="C93" s="41"/>
      <c r="D93" s="218" t="s">
        <v>140</v>
      </c>
      <c r="E93" s="41"/>
      <c r="F93" s="219" t="s">
        <v>816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140</v>
      </c>
      <c r="AU93" s="18" t="s">
        <v>82</v>
      </c>
    </row>
    <row r="94" s="2" customFormat="1">
      <c r="A94" s="39"/>
      <c r="B94" s="40"/>
      <c r="C94" s="41"/>
      <c r="D94" s="223" t="s">
        <v>142</v>
      </c>
      <c r="E94" s="41"/>
      <c r="F94" s="224" t="s">
        <v>818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142</v>
      </c>
      <c r="AU94" s="18" t="s">
        <v>82</v>
      </c>
    </row>
    <row r="95" s="2" customFormat="1" ht="16.5" customHeight="1">
      <c r="A95" s="39"/>
      <c r="B95" s="40"/>
      <c r="C95" s="205" t="s">
        <v>152</v>
      </c>
      <c r="D95" s="205" t="s">
        <v>133</v>
      </c>
      <c r="E95" s="206" t="s">
        <v>819</v>
      </c>
      <c r="F95" s="207" t="s">
        <v>820</v>
      </c>
      <c r="G95" s="208" t="s">
        <v>811</v>
      </c>
      <c r="H95" s="209">
        <v>1</v>
      </c>
      <c r="I95" s="210"/>
      <c r="J95" s="211">
        <f>ROUND(I95*H95,2)</f>
        <v>0</v>
      </c>
      <c r="K95" s="207" t="s">
        <v>137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812</v>
      </c>
      <c r="AT95" s="216" t="s">
        <v>133</v>
      </c>
      <c r="AU95" s="216" t="s">
        <v>82</v>
      </c>
      <c r="AY95" s="18" t="s">
        <v>131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812</v>
      </c>
      <c r="BM95" s="216" t="s">
        <v>821</v>
      </c>
    </row>
    <row r="96" s="2" customFormat="1">
      <c r="A96" s="39"/>
      <c r="B96" s="40"/>
      <c r="C96" s="41"/>
      <c r="D96" s="218" t="s">
        <v>140</v>
      </c>
      <c r="E96" s="41"/>
      <c r="F96" s="219" t="s">
        <v>820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82</v>
      </c>
    </row>
    <row r="97" s="2" customFormat="1">
      <c r="A97" s="39"/>
      <c r="B97" s="40"/>
      <c r="C97" s="41"/>
      <c r="D97" s="223" t="s">
        <v>142</v>
      </c>
      <c r="E97" s="41"/>
      <c r="F97" s="224" t="s">
        <v>822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142</v>
      </c>
      <c r="AU97" s="18" t="s">
        <v>82</v>
      </c>
    </row>
    <row r="98" s="2" customFormat="1" ht="16.5" customHeight="1">
      <c r="A98" s="39"/>
      <c r="B98" s="40"/>
      <c r="C98" s="205" t="s">
        <v>138</v>
      </c>
      <c r="D98" s="205" t="s">
        <v>133</v>
      </c>
      <c r="E98" s="206" t="s">
        <v>823</v>
      </c>
      <c r="F98" s="207" t="s">
        <v>824</v>
      </c>
      <c r="G98" s="208" t="s">
        <v>811</v>
      </c>
      <c r="H98" s="209">
        <v>1</v>
      </c>
      <c r="I98" s="210"/>
      <c r="J98" s="211">
        <f>ROUND(I98*H98,2)</f>
        <v>0</v>
      </c>
      <c r="K98" s="207" t="s">
        <v>137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812</v>
      </c>
      <c r="AT98" s="216" t="s">
        <v>133</v>
      </c>
      <c r="AU98" s="216" t="s">
        <v>82</v>
      </c>
      <c r="AY98" s="18" t="s">
        <v>131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812</v>
      </c>
      <c r="BM98" s="216" t="s">
        <v>825</v>
      </c>
    </row>
    <row r="99" s="2" customFormat="1">
      <c r="A99" s="39"/>
      <c r="B99" s="40"/>
      <c r="C99" s="41"/>
      <c r="D99" s="218" t="s">
        <v>140</v>
      </c>
      <c r="E99" s="41"/>
      <c r="F99" s="219" t="s">
        <v>824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140</v>
      </c>
      <c r="AU99" s="18" t="s">
        <v>82</v>
      </c>
    </row>
    <row r="100" s="2" customFormat="1">
      <c r="A100" s="39"/>
      <c r="B100" s="40"/>
      <c r="C100" s="41"/>
      <c r="D100" s="223" t="s">
        <v>142</v>
      </c>
      <c r="E100" s="41"/>
      <c r="F100" s="224" t="s">
        <v>826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142</v>
      </c>
      <c r="AU100" s="18" t="s">
        <v>82</v>
      </c>
    </row>
    <row r="101" s="2" customFormat="1" ht="16.5" customHeight="1">
      <c r="A101" s="39"/>
      <c r="B101" s="40"/>
      <c r="C101" s="205" t="s">
        <v>166</v>
      </c>
      <c r="D101" s="205" t="s">
        <v>133</v>
      </c>
      <c r="E101" s="206" t="s">
        <v>827</v>
      </c>
      <c r="F101" s="207" t="s">
        <v>828</v>
      </c>
      <c r="G101" s="208" t="s">
        <v>811</v>
      </c>
      <c r="H101" s="209">
        <v>1</v>
      </c>
      <c r="I101" s="210"/>
      <c r="J101" s="211">
        <f>ROUND(I101*H101,2)</f>
        <v>0</v>
      </c>
      <c r="K101" s="207" t="s">
        <v>137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812</v>
      </c>
      <c r="AT101" s="216" t="s">
        <v>133</v>
      </c>
      <c r="AU101" s="216" t="s">
        <v>82</v>
      </c>
      <c r="AY101" s="18" t="s">
        <v>131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812</v>
      </c>
      <c r="BM101" s="216" t="s">
        <v>829</v>
      </c>
    </row>
    <row r="102" s="2" customFormat="1">
      <c r="A102" s="39"/>
      <c r="B102" s="40"/>
      <c r="C102" s="41"/>
      <c r="D102" s="218" t="s">
        <v>140</v>
      </c>
      <c r="E102" s="41"/>
      <c r="F102" s="219" t="s">
        <v>828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82</v>
      </c>
    </row>
    <row r="103" s="2" customFormat="1">
      <c r="A103" s="39"/>
      <c r="B103" s="40"/>
      <c r="C103" s="41"/>
      <c r="D103" s="223" t="s">
        <v>142</v>
      </c>
      <c r="E103" s="41"/>
      <c r="F103" s="224" t="s">
        <v>830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142</v>
      </c>
      <c r="AU103" s="18" t="s">
        <v>82</v>
      </c>
    </row>
    <row r="104" s="2" customFormat="1" ht="16.5" customHeight="1">
      <c r="A104" s="39"/>
      <c r="B104" s="40"/>
      <c r="C104" s="205" t="s">
        <v>172</v>
      </c>
      <c r="D104" s="205" t="s">
        <v>133</v>
      </c>
      <c r="E104" s="206" t="s">
        <v>831</v>
      </c>
      <c r="F104" s="207" t="s">
        <v>832</v>
      </c>
      <c r="G104" s="208" t="s">
        <v>811</v>
      </c>
      <c r="H104" s="209">
        <v>1</v>
      </c>
      <c r="I104" s="210"/>
      <c r="J104" s="211">
        <f>ROUND(I104*H104,2)</f>
        <v>0</v>
      </c>
      <c r="K104" s="207" t="s">
        <v>137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812</v>
      </c>
      <c r="AT104" s="216" t="s">
        <v>133</v>
      </c>
      <c r="AU104" s="216" t="s">
        <v>82</v>
      </c>
      <c r="AY104" s="18" t="s">
        <v>131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812</v>
      </c>
      <c r="BM104" s="216" t="s">
        <v>833</v>
      </c>
    </row>
    <row r="105" s="2" customFormat="1">
      <c r="A105" s="39"/>
      <c r="B105" s="40"/>
      <c r="C105" s="41"/>
      <c r="D105" s="218" t="s">
        <v>140</v>
      </c>
      <c r="E105" s="41"/>
      <c r="F105" s="219" t="s">
        <v>832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82</v>
      </c>
    </row>
    <row r="106" s="2" customFormat="1">
      <c r="A106" s="39"/>
      <c r="B106" s="40"/>
      <c r="C106" s="41"/>
      <c r="D106" s="223" t="s">
        <v>142</v>
      </c>
      <c r="E106" s="41"/>
      <c r="F106" s="224" t="s">
        <v>834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142</v>
      </c>
      <c r="AU106" s="18" t="s">
        <v>82</v>
      </c>
    </row>
    <row r="107" s="12" customFormat="1" ht="22.8" customHeight="1">
      <c r="A107" s="12"/>
      <c r="B107" s="189"/>
      <c r="C107" s="190"/>
      <c r="D107" s="191" t="s">
        <v>71</v>
      </c>
      <c r="E107" s="203" t="s">
        <v>835</v>
      </c>
      <c r="F107" s="203" t="s">
        <v>836</v>
      </c>
      <c r="G107" s="190"/>
      <c r="H107" s="190"/>
      <c r="I107" s="193"/>
      <c r="J107" s="204">
        <f>BK107</f>
        <v>0</v>
      </c>
      <c r="K107" s="190"/>
      <c r="L107" s="195"/>
      <c r="M107" s="196"/>
      <c r="N107" s="197"/>
      <c r="O107" s="197"/>
      <c r="P107" s="198">
        <f>SUM(P108:P111)</f>
        <v>0</v>
      </c>
      <c r="Q107" s="197"/>
      <c r="R107" s="198">
        <f>SUM(R108:R111)</f>
        <v>0</v>
      </c>
      <c r="S107" s="197"/>
      <c r="T107" s="199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0" t="s">
        <v>166</v>
      </c>
      <c r="AT107" s="201" t="s">
        <v>71</v>
      </c>
      <c r="AU107" s="201" t="s">
        <v>80</v>
      </c>
      <c r="AY107" s="200" t="s">
        <v>131</v>
      </c>
      <c r="BK107" s="202">
        <f>SUM(BK108:BK111)</f>
        <v>0</v>
      </c>
    </row>
    <row r="108" s="2" customFormat="1" ht="16.5" customHeight="1">
      <c r="A108" s="39"/>
      <c r="B108" s="40"/>
      <c r="C108" s="205" t="s">
        <v>178</v>
      </c>
      <c r="D108" s="205" t="s">
        <v>133</v>
      </c>
      <c r="E108" s="206" t="s">
        <v>837</v>
      </c>
      <c r="F108" s="207" t="s">
        <v>838</v>
      </c>
      <c r="G108" s="208" t="s">
        <v>811</v>
      </c>
      <c r="H108" s="209">
        <v>1</v>
      </c>
      <c r="I108" s="210"/>
      <c r="J108" s="211">
        <f>ROUND(I108*H108,2)</f>
        <v>0</v>
      </c>
      <c r="K108" s="207" t="s">
        <v>137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812</v>
      </c>
      <c r="AT108" s="216" t="s">
        <v>133</v>
      </c>
      <c r="AU108" s="216" t="s">
        <v>82</v>
      </c>
      <c r="AY108" s="18" t="s">
        <v>131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812</v>
      </c>
      <c r="BM108" s="216" t="s">
        <v>839</v>
      </c>
    </row>
    <row r="109" s="2" customFormat="1">
      <c r="A109" s="39"/>
      <c r="B109" s="40"/>
      <c r="C109" s="41"/>
      <c r="D109" s="218" t="s">
        <v>140</v>
      </c>
      <c r="E109" s="41"/>
      <c r="F109" s="219" t="s">
        <v>838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140</v>
      </c>
      <c r="AU109" s="18" t="s">
        <v>82</v>
      </c>
    </row>
    <row r="110" s="2" customFormat="1">
      <c r="A110" s="39"/>
      <c r="B110" s="40"/>
      <c r="C110" s="41"/>
      <c r="D110" s="223" t="s">
        <v>142</v>
      </c>
      <c r="E110" s="41"/>
      <c r="F110" s="224" t="s">
        <v>840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142</v>
      </c>
      <c r="AU110" s="18" t="s">
        <v>82</v>
      </c>
    </row>
    <row r="111" s="2" customFormat="1">
      <c r="A111" s="39"/>
      <c r="B111" s="40"/>
      <c r="C111" s="41"/>
      <c r="D111" s="218" t="s">
        <v>144</v>
      </c>
      <c r="E111" s="41"/>
      <c r="F111" s="225" t="s">
        <v>841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144</v>
      </c>
      <c r="AU111" s="18" t="s">
        <v>82</v>
      </c>
    </row>
    <row r="112" s="12" customFormat="1" ht="22.8" customHeight="1">
      <c r="A112" s="12"/>
      <c r="B112" s="189"/>
      <c r="C112" s="190"/>
      <c r="D112" s="191" t="s">
        <v>71</v>
      </c>
      <c r="E112" s="203" t="s">
        <v>842</v>
      </c>
      <c r="F112" s="203" t="s">
        <v>843</v>
      </c>
      <c r="G112" s="190"/>
      <c r="H112" s="190"/>
      <c r="I112" s="193"/>
      <c r="J112" s="204">
        <f>BK112</f>
        <v>0</v>
      </c>
      <c r="K112" s="190"/>
      <c r="L112" s="195"/>
      <c r="M112" s="196"/>
      <c r="N112" s="197"/>
      <c r="O112" s="197"/>
      <c r="P112" s="198">
        <f>SUM(P113:P118)</f>
        <v>0</v>
      </c>
      <c r="Q112" s="197"/>
      <c r="R112" s="198">
        <f>SUM(R113:R118)</f>
        <v>0</v>
      </c>
      <c r="S112" s="197"/>
      <c r="T112" s="199">
        <f>SUM(T113:T118)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0" t="s">
        <v>166</v>
      </c>
      <c r="AT112" s="201" t="s">
        <v>71</v>
      </c>
      <c r="AU112" s="201" t="s">
        <v>80</v>
      </c>
      <c r="AY112" s="200" t="s">
        <v>131</v>
      </c>
      <c r="BK112" s="202">
        <f>SUM(BK113:BK118)</f>
        <v>0</v>
      </c>
    </row>
    <row r="113" s="2" customFormat="1" ht="16.5" customHeight="1">
      <c r="A113" s="39"/>
      <c r="B113" s="40"/>
      <c r="C113" s="205" t="s">
        <v>184</v>
      </c>
      <c r="D113" s="205" t="s">
        <v>133</v>
      </c>
      <c r="E113" s="206" t="s">
        <v>844</v>
      </c>
      <c r="F113" s="207" t="s">
        <v>843</v>
      </c>
      <c r="G113" s="208" t="s">
        <v>811</v>
      </c>
      <c r="H113" s="209">
        <v>1</v>
      </c>
      <c r="I113" s="210"/>
      <c r="J113" s="211">
        <f>ROUND(I113*H113,2)</f>
        <v>0</v>
      </c>
      <c r="K113" s="207" t="s">
        <v>137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812</v>
      </c>
      <c r="AT113" s="216" t="s">
        <v>133</v>
      </c>
      <c r="AU113" s="216" t="s">
        <v>82</v>
      </c>
      <c r="AY113" s="18" t="s">
        <v>131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812</v>
      </c>
      <c r="BM113" s="216" t="s">
        <v>845</v>
      </c>
    </row>
    <row r="114" s="2" customFormat="1">
      <c r="A114" s="39"/>
      <c r="B114" s="40"/>
      <c r="C114" s="41"/>
      <c r="D114" s="218" t="s">
        <v>140</v>
      </c>
      <c r="E114" s="41"/>
      <c r="F114" s="219" t="s">
        <v>843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82</v>
      </c>
    </row>
    <row r="115" s="2" customFormat="1">
      <c r="A115" s="39"/>
      <c r="B115" s="40"/>
      <c r="C115" s="41"/>
      <c r="D115" s="223" t="s">
        <v>142</v>
      </c>
      <c r="E115" s="41"/>
      <c r="F115" s="224" t="s">
        <v>846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142</v>
      </c>
      <c r="AU115" s="18" t="s">
        <v>82</v>
      </c>
    </row>
    <row r="116" s="2" customFormat="1" ht="16.5" customHeight="1">
      <c r="A116" s="39"/>
      <c r="B116" s="40"/>
      <c r="C116" s="205" t="s">
        <v>190</v>
      </c>
      <c r="D116" s="205" t="s">
        <v>133</v>
      </c>
      <c r="E116" s="206" t="s">
        <v>847</v>
      </c>
      <c r="F116" s="207" t="s">
        <v>848</v>
      </c>
      <c r="G116" s="208" t="s">
        <v>811</v>
      </c>
      <c r="H116" s="209">
        <v>1</v>
      </c>
      <c r="I116" s="210"/>
      <c r="J116" s="211">
        <f>ROUND(I116*H116,2)</f>
        <v>0</v>
      </c>
      <c r="K116" s="207" t="s">
        <v>137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812</v>
      </c>
      <c r="AT116" s="216" t="s">
        <v>133</v>
      </c>
      <c r="AU116" s="216" t="s">
        <v>82</v>
      </c>
      <c r="AY116" s="18" t="s">
        <v>131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812</v>
      </c>
      <c r="BM116" s="216" t="s">
        <v>849</v>
      </c>
    </row>
    <row r="117" s="2" customFormat="1">
      <c r="A117" s="39"/>
      <c r="B117" s="40"/>
      <c r="C117" s="41"/>
      <c r="D117" s="218" t="s">
        <v>140</v>
      </c>
      <c r="E117" s="41"/>
      <c r="F117" s="219" t="s">
        <v>848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82</v>
      </c>
    </row>
    <row r="118" s="2" customFormat="1">
      <c r="A118" s="39"/>
      <c r="B118" s="40"/>
      <c r="C118" s="41"/>
      <c r="D118" s="223" t="s">
        <v>142</v>
      </c>
      <c r="E118" s="41"/>
      <c r="F118" s="224" t="s">
        <v>850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142</v>
      </c>
      <c r="AU118" s="18" t="s">
        <v>82</v>
      </c>
    </row>
    <row r="119" s="12" customFormat="1" ht="22.8" customHeight="1">
      <c r="A119" s="12"/>
      <c r="B119" s="189"/>
      <c r="C119" s="190"/>
      <c r="D119" s="191" t="s">
        <v>71</v>
      </c>
      <c r="E119" s="203" t="s">
        <v>851</v>
      </c>
      <c r="F119" s="203" t="s">
        <v>852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SUM(P120:P128)</f>
        <v>0</v>
      </c>
      <c r="Q119" s="197"/>
      <c r="R119" s="198">
        <f>SUM(R120:R128)</f>
        <v>0</v>
      </c>
      <c r="S119" s="197"/>
      <c r="T119" s="199">
        <f>SUM(T120:T128)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166</v>
      </c>
      <c r="AT119" s="201" t="s">
        <v>71</v>
      </c>
      <c r="AU119" s="201" t="s">
        <v>80</v>
      </c>
      <c r="AY119" s="200" t="s">
        <v>131</v>
      </c>
      <c r="BK119" s="202">
        <f>SUM(BK120:BK128)</f>
        <v>0</v>
      </c>
    </row>
    <row r="120" s="2" customFormat="1" ht="16.5" customHeight="1">
      <c r="A120" s="39"/>
      <c r="B120" s="40"/>
      <c r="C120" s="205" t="s">
        <v>196</v>
      </c>
      <c r="D120" s="205" t="s">
        <v>133</v>
      </c>
      <c r="E120" s="206" t="s">
        <v>853</v>
      </c>
      <c r="F120" s="207" t="s">
        <v>854</v>
      </c>
      <c r="G120" s="208" t="s">
        <v>811</v>
      </c>
      <c r="H120" s="209">
        <v>1</v>
      </c>
      <c r="I120" s="210"/>
      <c r="J120" s="211">
        <f>ROUND(I120*H120,2)</f>
        <v>0</v>
      </c>
      <c r="K120" s="207" t="s">
        <v>137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812</v>
      </c>
      <c r="AT120" s="216" t="s">
        <v>133</v>
      </c>
      <c r="AU120" s="216" t="s">
        <v>82</v>
      </c>
      <c r="AY120" s="18" t="s">
        <v>131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812</v>
      </c>
      <c r="BM120" s="216" t="s">
        <v>855</v>
      </c>
    </row>
    <row r="121" s="2" customFormat="1">
      <c r="A121" s="39"/>
      <c r="B121" s="40"/>
      <c r="C121" s="41"/>
      <c r="D121" s="218" t="s">
        <v>140</v>
      </c>
      <c r="E121" s="41"/>
      <c r="F121" s="219" t="s">
        <v>854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140</v>
      </c>
      <c r="AU121" s="18" t="s">
        <v>82</v>
      </c>
    </row>
    <row r="122" s="2" customFormat="1">
      <c r="A122" s="39"/>
      <c r="B122" s="40"/>
      <c r="C122" s="41"/>
      <c r="D122" s="223" t="s">
        <v>142</v>
      </c>
      <c r="E122" s="41"/>
      <c r="F122" s="224" t="s">
        <v>856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142</v>
      </c>
      <c r="AU122" s="18" t="s">
        <v>82</v>
      </c>
    </row>
    <row r="123" s="2" customFormat="1" ht="16.5" customHeight="1">
      <c r="A123" s="39"/>
      <c r="B123" s="40"/>
      <c r="C123" s="205" t="s">
        <v>202</v>
      </c>
      <c r="D123" s="205" t="s">
        <v>133</v>
      </c>
      <c r="E123" s="206" t="s">
        <v>857</v>
      </c>
      <c r="F123" s="207" t="s">
        <v>858</v>
      </c>
      <c r="G123" s="208" t="s">
        <v>811</v>
      </c>
      <c r="H123" s="209">
        <v>1</v>
      </c>
      <c r="I123" s="210"/>
      <c r="J123" s="211">
        <f>ROUND(I123*H123,2)</f>
        <v>0</v>
      </c>
      <c r="K123" s="207" t="s">
        <v>137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812</v>
      </c>
      <c r="AT123" s="216" t="s">
        <v>133</v>
      </c>
      <c r="AU123" s="216" t="s">
        <v>82</v>
      </c>
      <c r="AY123" s="18" t="s">
        <v>131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812</v>
      </c>
      <c r="BM123" s="216" t="s">
        <v>859</v>
      </c>
    </row>
    <row r="124" s="2" customFormat="1">
      <c r="A124" s="39"/>
      <c r="B124" s="40"/>
      <c r="C124" s="41"/>
      <c r="D124" s="218" t="s">
        <v>140</v>
      </c>
      <c r="E124" s="41"/>
      <c r="F124" s="219" t="s">
        <v>858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140</v>
      </c>
      <c r="AU124" s="18" t="s">
        <v>82</v>
      </c>
    </row>
    <row r="125" s="2" customFormat="1">
      <c r="A125" s="39"/>
      <c r="B125" s="40"/>
      <c r="C125" s="41"/>
      <c r="D125" s="223" t="s">
        <v>142</v>
      </c>
      <c r="E125" s="41"/>
      <c r="F125" s="224" t="s">
        <v>860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142</v>
      </c>
      <c r="AU125" s="18" t="s">
        <v>82</v>
      </c>
    </row>
    <row r="126" s="2" customFormat="1" ht="16.5" customHeight="1">
      <c r="A126" s="39"/>
      <c r="B126" s="40"/>
      <c r="C126" s="205" t="s">
        <v>208</v>
      </c>
      <c r="D126" s="205" t="s">
        <v>133</v>
      </c>
      <c r="E126" s="206" t="s">
        <v>861</v>
      </c>
      <c r="F126" s="207" t="s">
        <v>862</v>
      </c>
      <c r="G126" s="208" t="s">
        <v>811</v>
      </c>
      <c r="H126" s="209">
        <v>1</v>
      </c>
      <c r="I126" s="210"/>
      <c r="J126" s="211">
        <f>ROUND(I126*H126,2)</f>
        <v>0</v>
      </c>
      <c r="K126" s="207" t="s">
        <v>137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812</v>
      </c>
      <c r="AT126" s="216" t="s">
        <v>133</v>
      </c>
      <c r="AU126" s="216" t="s">
        <v>82</v>
      </c>
      <c r="AY126" s="18" t="s">
        <v>131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812</v>
      </c>
      <c r="BM126" s="216" t="s">
        <v>863</v>
      </c>
    </row>
    <row r="127" s="2" customFormat="1">
      <c r="A127" s="39"/>
      <c r="B127" s="40"/>
      <c r="C127" s="41"/>
      <c r="D127" s="218" t="s">
        <v>140</v>
      </c>
      <c r="E127" s="41"/>
      <c r="F127" s="219" t="s">
        <v>862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82</v>
      </c>
    </row>
    <row r="128" s="2" customFormat="1">
      <c r="A128" s="39"/>
      <c r="B128" s="40"/>
      <c r="C128" s="41"/>
      <c r="D128" s="223" t="s">
        <v>142</v>
      </c>
      <c r="E128" s="41"/>
      <c r="F128" s="224" t="s">
        <v>864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142</v>
      </c>
      <c r="AU128" s="18" t="s">
        <v>82</v>
      </c>
    </row>
    <row r="129" s="12" customFormat="1" ht="22.8" customHeight="1">
      <c r="A129" s="12"/>
      <c r="B129" s="189"/>
      <c r="C129" s="190"/>
      <c r="D129" s="191" t="s">
        <v>71</v>
      </c>
      <c r="E129" s="203" t="s">
        <v>865</v>
      </c>
      <c r="F129" s="203" t="s">
        <v>866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SUM(P130:P133)</f>
        <v>0</v>
      </c>
      <c r="Q129" s="197"/>
      <c r="R129" s="198">
        <f>SUM(R130:R133)</f>
        <v>0</v>
      </c>
      <c r="S129" s="197"/>
      <c r="T129" s="199">
        <f>SUM(T130:T133)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166</v>
      </c>
      <c r="AT129" s="201" t="s">
        <v>71</v>
      </c>
      <c r="AU129" s="201" t="s">
        <v>80</v>
      </c>
      <c r="AY129" s="200" t="s">
        <v>131</v>
      </c>
      <c r="BK129" s="202">
        <f>SUM(BK130:BK133)</f>
        <v>0</v>
      </c>
    </row>
    <row r="130" s="2" customFormat="1" ht="16.5" customHeight="1">
      <c r="A130" s="39"/>
      <c r="B130" s="40"/>
      <c r="C130" s="205" t="s">
        <v>217</v>
      </c>
      <c r="D130" s="205" t="s">
        <v>133</v>
      </c>
      <c r="E130" s="206" t="s">
        <v>867</v>
      </c>
      <c r="F130" s="207" t="s">
        <v>868</v>
      </c>
      <c r="G130" s="208" t="s">
        <v>811</v>
      </c>
      <c r="H130" s="209">
        <v>1</v>
      </c>
      <c r="I130" s="210"/>
      <c r="J130" s="211">
        <f>ROUND(I130*H130,2)</f>
        <v>0</v>
      </c>
      <c r="K130" s="207" t="s">
        <v>137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812</v>
      </c>
      <c r="AT130" s="216" t="s">
        <v>133</v>
      </c>
      <c r="AU130" s="216" t="s">
        <v>82</v>
      </c>
      <c r="AY130" s="18" t="s">
        <v>131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812</v>
      </c>
      <c r="BM130" s="216" t="s">
        <v>869</v>
      </c>
    </row>
    <row r="131" s="2" customFormat="1">
      <c r="A131" s="39"/>
      <c r="B131" s="40"/>
      <c r="C131" s="41"/>
      <c r="D131" s="218" t="s">
        <v>140</v>
      </c>
      <c r="E131" s="41"/>
      <c r="F131" s="219" t="s">
        <v>868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82</v>
      </c>
    </row>
    <row r="132" s="2" customFormat="1">
      <c r="A132" s="39"/>
      <c r="B132" s="40"/>
      <c r="C132" s="41"/>
      <c r="D132" s="223" t="s">
        <v>142</v>
      </c>
      <c r="E132" s="41"/>
      <c r="F132" s="224" t="s">
        <v>870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142</v>
      </c>
      <c r="AU132" s="18" t="s">
        <v>82</v>
      </c>
    </row>
    <row r="133" s="2" customFormat="1">
      <c r="A133" s="39"/>
      <c r="B133" s="40"/>
      <c r="C133" s="41"/>
      <c r="D133" s="218" t="s">
        <v>144</v>
      </c>
      <c r="E133" s="41"/>
      <c r="F133" s="225" t="s">
        <v>871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82</v>
      </c>
    </row>
    <row r="134" s="12" customFormat="1" ht="22.8" customHeight="1">
      <c r="A134" s="12"/>
      <c r="B134" s="189"/>
      <c r="C134" s="190"/>
      <c r="D134" s="191" t="s">
        <v>71</v>
      </c>
      <c r="E134" s="203" t="s">
        <v>872</v>
      </c>
      <c r="F134" s="203" t="s">
        <v>873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SUM(P135:P148)</f>
        <v>0</v>
      </c>
      <c r="Q134" s="197"/>
      <c r="R134" s="198">
        <f>SUM(R135:R148)</f>
        <v>0</v>
      </c>
      <c r="S134" s="197"/>
      <c r="T134" s="199">
        <f>SUM(T135:T148)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166</v>
      </c>
      <c r="AT134" s="201" t="s">
        <v>71</v>
      </c>
      <c r="AU134" s="201" t="s">
        <v>80</v>
      </c>
      <c r="AY134" s="200" t="s">
        <v>131</v>
      </c>
      <c r="BK134" s="202">
        <f>SUM(BK135:BK148)</f>
        <v>0</v>
      </c>
    </row>
    <row r="135" s="2" customFormat="1" ht="16.5" customHeight="1">
      <c r="A135" s="39"/>
      <c r="B135" s="40"/>
      <c r="C135" s="205" t="s">
        <v>223</v>
      </c>
      <c r="D135" s="205" t="s">
        <v>133</v>
      </c>
      <c r="E135" s="206" t="s">
        <v>874</v>
      </c>
      <c r="F135" s="207" t="s">
        <v>875</v>
      </c>
      <c r="G135" s="208" t="s">
        <v>811</v>
      </c>
      <c r="H135" s="209">
        <v>2</v>
      </c>
      <c r="I135" s="210"/>
      <c r="J135" s="211">
        <f>ROUND(I135*H135,2)</f>
        <v>0</v>
      </c>
      <c r="K135" s="207" t="s">
        <v>137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812</v>
      </c>
      <c r="AT135" s="216" t="s">
        <v>133</v>
      </c>
      <c r="AU135" s="216" t="s">
        <v>82</v>
      </c>
      <c r="AY135" s="18" t="s">
        <v>131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812</v>
      </c>
      <c r="BM135" s="216" t="s">
        <v>876</v>
      </c>
    </row>
    <row r="136" s="2" customFormat="1">
      <c r="A136" s="39"/>
      <c r="B136" s="40"/>
      <c r="C136" s="41"/>
      <c r="D136" s="218" t="s">
        <v>140</v>
      </c>
      <c r="E136" s="41"/>
      <c r="F136" s="219" t="s">
        <v>875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140</v>
      </c>
      <c r="AU136" s="18" t="s">
        <v>82</v>
      </c>
    </row>
    <row r="137" s="2" customFormat="1">
      <c r="A137" s="39"/>
      <c r="B137" s="40"/>
      <c r="C137" s="41"/>
      <c r="D137" s="223" t="s">
        <v>142</v>
      </c>
      <c r="E137" s="41"/>
      <c r="F137" s="224" t="s">
        <v>877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142</v>
      </c>
      <c r="AU137" s="18" t="s">
        <v>82</v>
      </c>
    </row>
    <row r="138" s="2" customFormat="1">
      <c r="A138" s="39"/>
      <c r="B138" s="40"/>
      <c r="C138" s="41"/>
      <c r="D138" s="218" t="s">
        <v>144</v>
      </c>
      <c r="E138" s="41"/>
      <c r="F138" s="225" t="s">
        <v>878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82</v>
      </c>
    </row>
    <row r="139" s="2" customFormat="1" ht="16.5" customHeight="1">
      <c r="A139" s="39"/>
      <c r="B139" s="40"/>
      <c r="C139" s="205" t="s">
        <v>8</v>
      </c>
      <c r="D139" s="205" t="s">
        <v>133</v>
      </c>
      <c r="E139" s="206" t="s">
        <v>879</v>
      </c>
      <c r="F139" s="207" t="s">
        <v>880</v>
      </c>
      <c r="G139" s="208" t="s">
        <v>811</v>
      </c>
      <c r="H139" s="209">
        <v>1</v>
      </c>
      <c r="I139" s="210"/>
      <c r="J139" s="211">
        <f>ROUND(I139*H139,2)</f>
        <v>0</v>
      </c>
      <c r="K139" s="207" t="s">
        <v>137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812</v>
      </c>
      <c r="AT139" s="216" t="s">
        <v>133</v>
      </c>
      <c r="AU139" s="216" t="s">
        <v>82</v>
      </c>
      <c r="AY139" s="18" t="s">
        <v>131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812</v>
      </c>
      <c r="BM139" s="216" t="s">
        <v>881</v>
      </c>
    </row>
    <row r="140" s="2" customFormat="1">
      <c r="A140" s="39"/>
      <c r="B140" s="40"/>
      <c r="C140" s="41"/>
      <c r="D140" s="218" t="s">
        <v>140</v>
      </c>
      <c r="E140" s="41"/>
      <c r="F140" s="219" t="s">
        <v>880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140</v>
      </c>
      <c r="AU140" s="18" t="s">
        <v>82</v>
      </c>
    </row>
    <row r="141" s="2" customFormat="1">
      <c r="A141" s="39"/>
      <c r="B141" s="40"/>
      <c r="C141" s="41"/>
      <c r="D141" s="223" t="s">
        <v>142</v>
      </c>
      <c r="E141" s="41"/>
      <c r="F141" s="224" t="s">
        <v>882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142</v>
      </c>
      <c r="AU141" s="18" t="s">
        <v>82</v>
      </c>
    </row>
    <row r="142" s="2" customFormat="1" ht="16.5" customHeight="1">
      <c r="A142" s="39"/>
      <c r="B142" s="40"/>
      <c r="C142" s="205" t="s">
        <v>235</v>
      </c>
      <c r="D142" s="205" t="s">
        <v>133</v>
      </c>
      <c r="E142" s="206" t="s">
        <v>883</v>
      </c>
      <c r="F142" s="207" t="s">
        <v>884</v>
      </c>
      <c r="G142" s="208" t="s">
        <v>811</v>
      </c>
      <c r="H142" s="209">
        <v>1</v>
      </c>
      <c r="I142" s="210"/>
      <c r="J142" s="211">
        <f>ROUND(I142*H142,2)</f>
        <v>0</v>
      </c>
      <c r="K142" s="207" t="s">
        <v>137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812</v>
      </c>
      <c r="AT142" s="216" t="s">
        <v>133</v>
      </c>
      <c r="AU142" s="216" t="s">
        <v>82</v>
      </c>
      <c r="AY142" s="18" t="s">
        <v>131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812</v>
      </c>
      <c r="BM142" s="216" t="s">
        <v>885</v>
      </c>
    </row>
    <row r="143" s="2" customFormat="1">
      <c r="A143" s="39"/>
      <c r="B143" s="40"/>
      <c r="C143" s="41"/>
      <c r="D143" s="218" t="s">
        <v>140</v>
      </c>
      <c r="E143" s="41"/>
      <c r="F143" s="219" t="s">
        <v>884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82</v>
      </c>
    </row>
    <row r="144" s="2" customFormat="1">
      <c r="A144" s="39"/>
      <c r="B144" s="40"/>
      <c r="C144" s="41"/>
      <c r="D144" s="223" t="s">
        <v>142</v>
      </c>
      <c r="E144" s="41"/>
      <c r="F144" s="224" t="s">
        <v>886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142</v>
      </c>
      <c r="AU144" s="18" t="s">
        <v>82</v>
      </c>
    </row>
    <row r="145" s="2" customFormat="1">
      <c r="A145" s="39"/>
      <c r="B145" s="40"/>
      <c r="C145" s="41"/>
      <c r="D145" s="218" t="s">
        <v>144</v>
      </c>
      <c r="E145" s="41"/>
      <c r="F145" s="225" t="s">
        <v>887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144</v>
      </c>
      <c r="AU145" s="18" t="s">
        <v>82</v>
      </c>
    </row>
    <row r="146" s="2" customFormat="1" ht="16.5" customHeight="1">
      <c r="A146" s="39"/>
      <c r="B146" s="40"/>
      <c r="C146" s="205" t="s">
        <v>241</v>
      </c>
      <c r="D146" s="205" t="s">
        <v>133</v>
      </c>
      <c r="E146" s="206" t="s">
        <v>888</v>
      </c>
      <c r="F146" s="207" t="s">
        <v>889</v>
      </c>
      <c r="G146" s="208" t="s">
        <v>890</v>
      </c>
      <c r="H146" s="209">
        <v>1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812</v>
      </c>
      <c r="AT146" s="216" t="s">
        <v>133</v>
      </c>
      <c r="AU146" s="216" t="s">
        <v>82</v>
      </c>
      <c r="AY146" s="18" t="s">
        <v>131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812</v>
      </c>
      <c r="BM146" s="216" t="s">
        <v>891</v>
      </c>
    </row>
    <row r="147" s="2" customFormat="1">
      <c r="A147" s="39"/>
      <c r="B147" s="40"/>
      <c r="C147" s="41"/>
      <c r="D147" s="218" t="s">
        <v>140</v>
      </c>
      <c r="E147" s="41"/>
      <c r="F147" s="219" t="s">
        <v>889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140</v>
      </c>
      <c r="AU147" s="18" t="s">
        <v>82</v>
      </c>
    </row>
    <row r="148" s="2" customFormat="1">
      <c r="A148" s="39"/>
      <c r="B148" s="40"/>
      <c r="C148" s="41"/>
      <c r="D148" s="218" t="s">
        <v>144</v>
      </c>
      <c r="E148" s="41"/>
      <c r="F148" s="225" t="s">
        <v>892</v>
      </c>
      <c r="G148" s="41"/>
      <c r="H148" s="41"/>
      <c r="I148" s="220"/>
      <c r="J148" s="41"/>
      <c r="K148" s="41"/>
      <c r="L148" s="45"/>
      <c r="M148" s="268"/>
      <c r="N148" s="269"/>
      <c r="O148" s="270"/>
      <c r="P148" s="270"/>
      <c r="Q148" s="270"/>
      <c r="R148" s="270"/>
      <c r="S148" s="270"/>
      <c r="T148" s="271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144</v>
      </c>
      <c r="AU148" s="18" t="s">
        <v>82</v>
      </c>
    </row>
    <row r="149" s="2" customFormat="1" ht="6.96" customHeight="1">
      <c r="A149" s="39"/>
      <c r="B149" s="60"/>
      <c r="C149" s="61"/>
      <c r="D149" s="61"/>
      <c r="E149" s="61"/>
      <c r="F149" s="61"/>
      <c r="G149" s="61"/>
      <c r="H149" s="61"/>
      <c r="I149" s="61"/>
      <c r="J149" s="61"/>
      <c r="K149" s="61"/>
      <c r="L149" s="45"/>
      <c r="M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</row>
  </sheetData>
  <sheetProtection sheet="1" autoFilter="0" formatColumns="0" formatRows="0" objects="1" scenarios="1" spinCount="100000" saltValue="5I1RVMt8fiSh30TOYCHB6F71hmjtJWJqyxXB3s7nJn73Ta3biJkmMLkrn58V03BdrSx0LeDUCc6Je8hOCpKQGg==" hashValue="+SvZisQ/a4nGguSups4i7ZrQF/fRYI5LlaAXOKfkqsDsIkWrsyMZkyeqRMCk89gZLnvPVN8KqexkWx8bCZczyA==" algorithmName="SHA-512" password="CC35"/>
  <autoFilter ref="C85:K14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3_01/011314000"/>
    <hyperlink ref="F94" r:id="rId2" display="https://podminky.urs.cz/item/CS_URS_2023_01/011324000"/>
    <hyperlink ref="F97" r:id="rId3" display="https://podminky.urs.cz/item/CS_URS_2023_01/012103000"/>
    <hyperlink ref="F100" r:id="rId4" display="https://podminky.urs.cz/item/CS_URS_2023_01/012203000"/>
    <hyperlink ref="F103" r:id="rId5" display="https://podminky.urs.cz/item/CS_URS_2023_01/012303000"/>
    <hyperlink ref="F106" r:id="rId6" display="https://podminky.urs.cz/item/CS_URS_2023_01/013254000"/>
    <hyperlink ref="F110" r:id="rId7" display="https://podminky.urs.cz/item/CS_URS_2023_01/024002000"/>
    <hyperlink ref="F115" r:id="rId8" display="https://podminky.urs.cz/item/CS_URS_2023_01/030001000"/>
    <hyperlink ref="F118" r:id="rId9" display="https://podminky.urs.cz/item/CS_URS_2023_01/034503000"/>
    <hyperlink ref="F122" r:id="rId10" display="https://podminky.urs.cz/item/CS_URS_2023_01/041903000"/>
    <hyperlink ref="F125" r:id="rId11" display="https://podminky.urs.cz/item/CS_URS_2023_01/043203000"/>
    <hyperlink ref="F128" r:id="rId12" display="https://podminky.urs.cz/item/CS_URS_2023_01/049002000"/>
    <hyperlink ref="F132" r:id="rId13" display="https://podminky.urs.cz/item/CS_URS_2023_01/072002000"/>
    <hyperlink ref="F137" r:id="rId14" display="https://podminky.urs.cz/item/CS_URS_2023_01/091504000"/>
    <hyperlink ref="F141" r:id="rId15" display="https://podminky.urs.cz/item/CS_URS_2023_01/09300200r"/>
    <hyperlink ref="F144" r:id="rId16" display="https://podminky.urs.cz/item/CS_URS_2023_01/093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Pecival</dc:creator>
  <cp:lastModifiedBy>Tomáš Pecival</cp:lastModifiedBy>
  <dcterms:created xsi:type="dcterms:W3CDTF">2023-03-30T09:28:34Z</dcterms:created>
  <dcterms:modified xsi:type="dcterms:W3CDTF">2023-03-30T09:28:44Z</dcterms:modified>
</cp:coreProperties>
</file>